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228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2" i="2" l="1"/>
  <c r="V72" i="2" s="1"/>
  <c r="X72" i="2" s="1"/>
  <c r="W72" i="2"/>
  <c r="U73" i="2"/>
  <c r="V73" i="2" s="1"/>
  <c r="X73" i="2" s="1"/>
  <c r="W73" i="2"/>
  <c r="U74" i="2"/>
  <c r="V74" i="2" s="1"/>
  <c r="X74" i="2" s="1"/>
  <c r="W74" i="2"/>
  <c r="U75" i="2"/>
  <c r="V75" i="2" s="1"/>
  <c r="X75" i="2" s="1"/>
  <c r="W75" i="2"/>
  <c r="U76" i="2"/>
  <c r="V76" i="2" s="1"/>
  <c r="X76" i="2" s="1"/>
  <c r="W76" i="2"/>
  <c r="U77" i="2"/>
  <c r="V77" i="2" s="1"/>
  <c r="X77" i="2" s="1"/>
  <c r="W77" i="2"/>
  <c r="U78" i="2"/>
  <c r="V78" i="2"/>
  <c r="X78" i="2" s="1"/>
  <c r="W78" i="2"/>
  <c r="U79" i="2"/>
  <c r="V79" i="2" s="1"/>
  <c r="X79" i="2" s="1"/>
  <c r="W79" i="2"/>
  <c r="U80" i="2"/>
  <c r="V80" i="2" s="1"/>
  <c r="X80" i="2" s="1"/>
  <c r="W80" i="2"/>
  <c r="U81" i="2"/>
  <c r="V81" i="2" s="1"/>
  <c r="X81" i="2" s="1"/>
  <c r="W81" i="2"/>
  <c r="U82" i="2"/>
  <c r="V82" i="2" s="1"/>
  <c r="X82" i="2" s="1"/>
  <c r="W82" i="2"/>
  <c r="U83" i="2"/>
  <c r="V83" i="2" s="1"/>
  <c r="X83" i="2" s="1"/>
  <c r="W83" i="2"/>
  <c r="U84" i="2"/>
  <c r="V84" i="2"/>
  <c r="X84" i="2" s="1"/>
  <c r="W84" i="2"/>
  <c r="U85" i="2"/>
  <c r="V85" i="2" s="1"/>
  <c r="X85" i="2" s="1"/>
  <c r="W85" i="2"/>
  <c r="U86" i="2"/>
  <c r="V86" i="2" s="1"/>
  <c r="X86" i="2" s="1"/>
  <c r="W86" i="2"/>
  <c r="U87" i="2"/>
  <c r="V87" i="2" s="1"/>
  <c r="X87" i="2" s="1"/>
  <c r="W87" i="2"/>
  <c r="U88" i="2"/>
  <c r="V88" i="2" s="1"/>
  <c r="X88" i="2" s="1"/>
  <c r="W88" i="2"/>
  <c r="U89" i="2"/>
  <c r="V89" i="2" s="1"/>
  <c r="X89" i="2" s="1"/>
  <c r="W89" i="2"/>
  <c r="X41" i="2" l="1"/>
  <c r="V41" i="2"/>
  <c r="W41" i="2" s="1"/>
  <c r="Y41" i="2" s="1"/>
  <c r="X40" i="2"/>
  <c r="V40" i="2"/>
  <c r="W40" i="2" s="1"/>
  <c r="Y40" i="2" s="1"/>
  <c r="X39" i="2"/>
  <c r="V39" i="2"/>
  <c r="W39" i="2" s="1"/>
  <c r="Y39" i="2" s="1"/>
  <c r="X38" i="2"/>
  <c r="V38" i="2"/>
  <c r="W38" i="2" s="1"/>
  <c r="Y38" i="2" s="1"/>
  <c r="X37" i="2"/>
  <c r="V37" i="2"/>
  <c r="W37" i="2" s="1"/>
  <c r="Y37" i="2" s="1"/>
  <c r="X36" i="2"/>
  <c r="V36" i="2"/>
  <c r="W36" i="2" s="1"/>
  <c r="Y36" i="2" s="1"/>
  <c r="X35" i="2"/>
  <c r="V35" i="2"/>
  <c r="W35" i="2" s="1"/>
  <c r="Y35" i="2" s="1"/>
  <c r="X34" i="2"/>
  <c r="V34" i="2"/>
  <c r="W34" i="2" s="1"/>
  <c r="Y34" i="2" s="1"/>
  <c r="X33" i="2"/>
  <c r="V33" i="2"/>
  <c r="W33" i="2" s="1"/>
  <c r="Y33" i="2" s="1"/>
  <c r="X32" i="2"/>
  <c r="V32" i="2"/>
  <c r="W32" i="2" s="1"/>
  <c r="Y32" i="2" s="1"/>
  <c r="X31" i="2"/>
  <c r="V31" i="2"/>
  <c r="W31" i="2" s="1"/>
  <c r="Y31" i="2" s="1"/>
  <c r="X30" i="2"/>
  <c r="V30" i="2"/>
  <c r="W30" i="2" s="1"/>
  <c r="Y30" i="2" s="1"/>
  <c r="X29" i="2"/>
  <c r="V29" i="2"/>
  <c r="W29" i="2" s="1"/>
  <c r="Y29" i="2" s="1"/>
  <c r="X28" i="2"/>
  <c r="V28" i="2"/>
  <c r="W28" i="2" s="1"/>
  <c r="Y28" i="2" s="1"/>
  <c r="X27" i="2"/>
  <c r="V27" i="2"/>
  <c r="W27" i="2" s="1"/>
  <c r="Y27" i="2" s="1"/>
  <c r="X26" i="2"/>
  <c r="V26" i="2"/>
  <c r="W26" i="2" s="1"/>
  <c r="Y26" i="2" s="1"/>
  <c r="X25" i="2"/>
  <c r="V25" i="2"/>
  <c r="W25" i="2" s="1"/>
  <c r="Y25" i="2" s="1"/>
  <c r="X24" i="2"/>
  <c r="V24" i="2"/>
  <c r="W24" i="2" s="1"/>
  <c r="Y24" i="2" s="1"/>
  <c r="X3" i="2" l="1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" i="2"/>
  <c r="V19" i="2"/>
  <c r="W19" i="2" s="1"/>
  <c r="Y19" i="2" s="1"/>
  <c r="V18" i="2"/>
  <c r="W18" i="2" s="1"/>
  <c r="Y18" i="2" s="1"/>
  <c r="V17" i="2"/>
  <c r="W17" i="2" s="1"/>
  <c r="Y17" i="2" s="1"/>
  <c r="V16" i="2"/>
  <c r="W16" i="2" s="1"/>
  <c r="Y16" i="2" s="1"/>
  <c r="V15" i="2"/>
  <c r="W15" i="2" s="1"/>
  <c r="Y15" i="2" s="1"/>
  <c r="V14" i="2"/>
  <c r="W14" i="2" s="1"/>
  <c r="Y14" i="2" s="1"/>
  <c r="V13" i="2"/>
  <c r="W13" i="2" s="1"/>
  <c r="Y13" i="2" s="1"/>
  <c r="V12" i="2"/>
  <c r="W12" i="2" s="1"/>
  <c r="Y12" i="2" s="1"/>
  <c r="V11" i="2"/>
  <c r="W11" i="2" s="1"/>
  <c r="Y11" i="2" s="1"/>
  <c r="V10" i="2"/>
  <c r="W10" i="2" s="1"/>
  <c r="Y10" i="2" s="1"/>
  <c r="V9" i="2"/>
  <c r="W9" i="2" s="1"/>
  <c r="Y9" i="2" s="1"/>
  <c r="V8" i="2"/>
  <c r="W8" i="2" s="1"/>
  <c r="Y8" i="2" s="1"/>
  <c r="V7" i="2"/>
  <c r="W7" i="2" s="1"/>
  <c r="Y7" i="2" s="1"/>
  <c r="V6" i="2"/>
  <c r="W6" i="2" s="1"/>
  <c r="Y6" i="2" s="1"/>
  <c r="V5" i="2"/>
  <c r="W5" i="2" s="1"/>
  <c r="Y5" i="2" s="1"/>
  <c r="V4" i="2"/>
  <c r="W4" i="2" s="1"/>
  <c r="Y4" i="2" s="1"/>
  <c r="V3" i="2"/>
  <c r="W3" i="2" s="1"/>
  <c r="Y3" i="2" s="1"/>
  <c r="V2" i="2"/>
  <c r="W2" i="2" s="1"/>
  <c r="Y2" i="2" s="1"/>
</calcChain>
</file>

<file path=xl/sharedStrings.xml><?xml version="1.0" encoding="utf-8"?>
<sst xmlns="http://schemas.openxmlformats.org/spreadsheetml/2006/main" count="173" uniqueCount="51">
  <si>
    <t>@file</t>
  </si>
  <si>
    <t>seqno</t>
  </si>
  <si>
    <t>phase</t>
  </si>
  <si>
    <t>lpa_1</t>
  </si>
  <si>
    <t>lpa_1_err</t>
  </si>
  <si>
    <t>vol_2</t>
  </si>
  <si>
    <t>vol_2_err</t>
  </si>
  <si>
    <t>density</t>
  </si>
  <si>
    <t>density_err</t>
  </si>
  <si>
    <t>RBragg</t>
  </si>
  <si>
    <t>RBragg_err</t>
  </si>
  <si>
    <t>FeCoO_4137_th1p0_t60_0001_bkgdSub_1D.xy</t>
  </si>
  <si>
    <t>FeCoO_4137_th1p0_t60_0002_bkgdSub_1D.xy</t>
  </si>
  <si>
    <t>FeCoO_4137_th1p0_t60_0003_bkgdSub_1D.xy</t>
  </si>
  <si>
    <t>FeCoO_4137_th1p0_t60_0004_bkgdSub_1D.xy</t>
  </si>
  <si>
    <t>FeCoO_4137_th1p0_t60_0005_bkgdSub_1D.xy</t>
  </si>
  <si>
    <t>FeCoO_4137_th1p0_t60_0006_bkgdSub_1D.xy</t>
  </si>
  <si>
    <t>FeCoO_4137_th1p0_t60_0007_bkgdSub_1D.xy</t>
  </si>
  <si>
    <t>FeCoO_4137_th1p0_t60_0008_bkgdSub_1D.xy</t>
  </si>
  <si>
    <t>FeCoO_4137_th1p0_t60_0009_bkgdSub_1D.xy</t>
  </si>
  <si>
    <t>FeCoO_4137_th1p0_t60_0010_bkgdSub_1D.xy</t>
  </si>
  <si>
    <t>FeCoO_4137_th1p0_t60_0011_bkgdSub_1D.xy</t>
  </si>
  <si>
    <t>FeCoO_4137_th1p0_t60_0012_bkgdSub_1D.xy</t>
  </si>
  <si>
    <t>FeCoO_4137_th1p0_t60_0013_bkgdSub_1D.xy</t>
  </si>
  <si>
    <t>FeCoO_4137_th1p0_t60_0014_bkgdSub_1D.xy</t>
  </si>
  <si>
    <t>FeCoO_4137_th1p0_t60_0015_bkgdSub_1D.xy</t>
  </si>
  <si>
    <t>FeCoO_4137_th1p0_t60_0016_bkgdSub_1D.xy</t>
  </si>
  <si>
    <t>FeCoO_4137_th1p0_t60_0017_bkgdSub_1D.xy</t>
  </si>
  <si>
    <t>FeCoO_4137_th1p0_t60_0018_bkgdSub_1D.xy</t>
  </si>
  <si>
    <t>peakLocation</t>
  </si>
  <si>
    <t>FWHM</t>
  </si>
  <si>
    <t>FWHM (311)</t>
  </si>
  <si>
    <t>Lattice parameter</t>
  </si>
  <si>
    <t>Volume</t>
  </si>
  <si>
    <t>pku</t>
  </si>
  <si>
    <t>pku_err</t>
  </si>
  <si>
    <t>pkv</t>
  </si>
  <si>
    <t>pkv_err</t>
  </si>
  <si>
    <t>pkw</t>
  </si>
  <si>
    <t>pkw_err</t>
  </si>
  <si>
    <t>Lvol</t>
  </si>
  <si>
    <t>Lvol_err</t>
  </si>
  <si>
    <t>2-theta</t>
  </si>
  <si>
    <t>d-spacing</t>
  </si>
  <si>
    <t>Crystalize size</t>
  </si>
  <si>
    <t>No</t>
  </si>
  <si>
    <t>Peak Location</t>
  </si>
  <si>
    <t>2-theta(rad)</t>
  </si>
  <si>
    <t>Fe-content</t>
  </si>
  <si>
    <t>Crystallite size</t>
  </si>
  <si>
    <t>New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</si>
</sst>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8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rgb="FF000000"/>
      <name val="Arial"/>
      <family val="2"/>
    </font>
    <font>
      <sz val="11"/>
      <color rgb="FF2E2E2E"/>
      <name val="Georgia"/>
      <family val="1"/>
    </font>
    <font>
      <sz val="11"/>
      <color theme="1"/>
      <name val="Bahnschrift Light"/>
      <family val="2"/>
    </font>
    <font>
      <sz val="14"/>
      <color theme="1"/>
      <name val="Bahnschrift Condensed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2" borderId="0" xfId="0" applyFill="1"/>
    <xf numFmtId="164" fontId="0" fillId="0" borderId="0" xfId="0" applyNumberFormat="1"/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2" fontId="0" fillId="0" borderId="0" xfId="0" applyNumberForma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7" xfId="0" applyFont="1" applyBorder="1" applyAlignment="1">
      <alignment horizontal="center"/>
    </xf>
  </cellXfs>
  <cellStyles count="2">
    <cellStyle name="Erklärender Text" xfId="1" builtinId="5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708660</xdr:colOff>
          <xdr:row>91</xdr:row>
          <xdr:rowOff>38100</xdr:rowOff>
        </xdr:from>
        <xdr:to>
          <xdr:col>19</xdr:col>
          <xdr:colOff>114300</xdr:colOff>
          <xdr:row>119</xdr:row>
          <xdr:rowOff>30480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7:T229"/>
  <sheetViews>
    <sheetView workbookViewId="0">
      <selection activeCell="A197" sqref="A197"/>
    </sheetView>
  </sheetViews>
  <sheetFormatPr baseColWidth="10" defaultColWidth="8.88671875" defaultRowHeight="14.4"/>
  <cols>
    <col min="1" max="1" width="39.77734375" bestFit="1" customWidth="1"/>
    <col min="4" max="4" width="16.21875" bestFit="1" customWidth="1"/>
    <col min="5" max="5" width="12.6640625" bestFit="1" customWidth="1"/>
    <col min="6" max="6" width="12.88671875" bestFit="1" customWidth="1"/>
    <col min="7" max="9" width="12.6640625" bestFit="1" customWidth="1"/>
    <col min="10" max="10" width="15.33203125" bestFit="1" customWidth="1"/>
    <col min="11" max="11" width="16.21875" bestFit="1" customWidth="1"/>
    <col min="12" max="12" width="12.88671875" bestFit="1" customWidth="1"/>
    <col min="20" max="20" width="26" bestFit="1" customWidth="1"/>
  </cols>
  <sheetData>
    <row r="47" spans="6:9">
      <c r="F47" s="3"/>
      <c r="H47" s="3"/>
      <c r="I47" s="3"/>
    </row>
    <row r="48" spans="6:9">
      <c r="F48" s="3"/>
      <c r="H48" s="3"/>
      <c r="I48" s="3"/>
    </row>
    <row r="49" spans="6:20">
      <c r="F49" s="3"/>
      <c r="H49" s="3"/>
      <c r="I49" s="3"/>
    </row>
    <row r="50" spans="6:20">
      <c r="F50" s="3"/>
      <c r="H50" s="3"/>
      <c r="I50" s="3"/>
    </row>
    <row r="51" spans="6:20">
      <c r="F51" s="3"/>
      <c r="H51" s="3"/>
      <c r="I51" s="3"/>
    </row>
    <row r="52" spans="6:20">
      <c r="F52" s="3"/>
      <c r="H52" s="3"/>
      <c r="I52" s="3"/>
    </row>
    <row r="53" spans="6:20">
      <c r="F53" s="3"/>
      <c r="H53" s="3"/>
      <c r="I53" s="3"/>
    </row>
    <row r="54" spans="6:20">
      <c r="F54" s="3"/>
      <c r="H54" s="3"/>
      <c r="I54" s="3"/>
    </row>
    <row r="55" spans="6:20">
      <c r="F55" s="3"/>
      <c r="H55" s="3"/>
      <c r="I55" s="3"/>
    </row>
    <row r="56" spans="6:20">
      <c r="F56" s="3"/>
      <c r="H56" s="3"/>
      <c r="I56" s="3"/>
    </row>
    <row r="57" spans="6:20">
      <c r="F57" s="3"/>
      <c r="H57" s="3"/>
      <c r="I57" s="3"/>
    </row>
    <row r="58" spans="6:20">
      <c r="F58" s="3"/>
      <c r="H58" s="3"/>
      <c r="I58" s="3"/>
    </row>
    <row r="59" spans="6:20">
      <c r="F59" s="3"/>
      <c r="H59" s="3"/>
      <c r="I59" s="3"/>
      <c r="T59" s="4"/>
    </row>
    <row r="60" spans="6:20">
      <c r="F60" s="3"/>
      <c r="H60" s="3"/>
      <c r="I60" s="3"/>
    </row>
    <row r="61" spans="6:20">
      <c r="F61" s="3"/>
      <c r="H61" s="3"/>
      <c r="I61" s="3"/>
    </row>
    <row r="62" spans="6:20">
      <c r="F62" s="3"/>
      <c r="H62" s="3"/>
      <c r="I62" s="3"/>
    </row>
    <row r="63" spans="6:20">
      <c r="F63" s="3"/>
      <c r="H63" s="3"/>
      <c r="I63" s="3"/>
    </row>
    <row r="64" spans="6:20">
      <c r="F64" s="3"/>
      <c r="H64" s="3"/>
      <c r="I64" s="3"/>
    </row>
    <row r="67" spans="20:20">
      <c r="T67" s="1"/>
    </row>
    <row r="139" s="2" customFormat="1"/>
    <row r="166" spans="6:9">
      <c r="F166" s="3"/>
      <c r="H166" s="3"/>
      <c r="I166" s="3"/>
    </row>
    <row r="167" spans="6:9">
      <c r="F167" s="3"/>
      <c r="H167" s="3"/>
      <c r="I167" s="3"/>
    </row>
    <row r="168" spans="6:9">
      <c r="F168" s="3"/>
      <c r="H168" s="3"/>
      <c r="I168" s="3"/>
    </row>
    <row r="169" spans="6:9">
      <c r="F169" s="3"/>
      <c r="H169" s="3"/>
      <c r="I169" s="3"/>
    </row>
    <row r="170" spans="6:9">
      <c r="F170" s="3"/>
      <c r="H170" s="3"/>
      <c r="I170" s="3"/>
    </row>
    <row r="171" spans="6:9">
      <c r="F171" s="3"/>
      <c r="H171" s="3"/>
      <c r="I171" s="3"/>
    </row>
    <row r="172" spans="6:9">
      <c r="F172" s="3"/>
      <c r="H172" s="3"/>
      <c r="I172" s="3"/>
    </row>
    <row r="173" spans="6:9">
      <c r="F173" s="3"/>
      <c r="H173" s="3"/>
      <c r="I173" s="3"/>
    </row>
    <row r="174" spans="6:9">
      <c r="F174" s="3"/>
      <c r="H174" s="3"/>
      <c r="I174" s="3"/>
    </row>
    <row r="175" spans="6:9">
      <c r="F175" s="3"/>
      <c r="H175" s="3"/>
      <c r="I175" s="3"/>
    </row>
    <row r="176" spans="6:9">
      <c r="F176" s="3"/>
      <c r="H176" s="3"/>
      <c r="I176" s="3"/>
    </row>
    <row r="177" spans="1:14">
      <c r="F177" s="3"/>
      <c r="H177" s="3"/>
      <c r="I177" s="3"/>
    </row>
    <row r="178" spans="1:14">
      <c r="F178" s="3"/>
      <c r="H178" s="3"/>
      <c r="I178" s="3"/>
    </row>
    <row r="179" spans="1:14">
      <c r="F179" s="3"/>
      <c r="H179" s="3"/>
      <c r="I179" s="3"/>
    </row>
    <row r="180" spans="1:14">
      <c r="F180" s="3"/>
      <c r="H180" s="3"/>
      <c r="I180" s="3"/>
    </row>
    <row r="181" spans="1:14">
      <c r="F181" s="3"/>
      <c r="H181" s="3"/>
      <c r="I181" s="3"/>
    </row>
    <row r="182" spans="1:14">
      <c r="F182" s="3"/>
      <c r="H182" s="3"/>
      <c r="I182" s="3"/>
    </row>
    <row r="183" spans="1:14">
      <c r="F183" s="3"/>
      <c r="H183" s="3"/>
      <c r="I183" s="3"/>
    </row>
    <row r="184" spans="1:14">
      <c r="H184" s="3"/>
    </row>
    <row r="187" spans="1:14" ht="17.399999999999999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</row>
    <row r="188" spans="1:14">
      <c r="A188" s="8"/>
      <c r="B188" s="8"/>
      <c r="C188" s="8"/>
      <c r="D188" s="5"/>
      <c r="E188" s="6"/>
      <c r="F188" s="5"/>
      <c r="G188" s="5"/>
      <c r="H188" s="5"/>
      <c r="I188" s="5"/>
      <c r="J188" s="5"/>
      <c r="K188" s="5"/>
      <c r="L188" s="5"/>
      <c r="M188" s="3"/>
      <c r="N188" s="3"/>
    </row>
    <row r="189" spans="1:14">
      <c r="A189" s="8"/>
      <c r="B189" s="8"/>
      <c r="C189" s="8"/>
      <c r="D189" s="5"/>
      <c r="E189" s="6"/>
      <c r="F189" s="5"/>
      <c r="G189" s="5"/>
      <c r="H189" s="5"/>
      <c r="I189" s="5"/>
      <c r="J189" s="5"/>
      <c r="K189" s="5"/>
      <c r="L189" s="5"/>
      <c r="M189" s="3"/>
      <c r="N189" s="3"/>
    </row>
    <row r="190" spans="1:14">
      <c r="A190" s="8"/>
      <c r="B190" s="8"/>
      <c r="C190" s="8"/>
      <c r="D190" s="5"/>
      <c r="E190" s="6"/>
      <c r="F190" s="5"/>
      <c r="G190" s="5"/>
      <c r="H190" s="5"/>
      <c r="I190" s="5"/>
      <c r="J190" s="5"/>
      <c r="K190" s="5"/>
      <c r="L190" s="5"/>
      <c r="M190" s="3"/>
      <c r="N190" s="3"/>
    </row>
    <row r="191" spans="1:14">
      <c r="A191" s="8"/>
      <c r="B191" s="8"/>
      <c r="C191" s="8"/>
      <c r="D191" s="5"/>
      <c r="E191" s="6"/>
      <c r="F191" s="5"/>
      <c r="G191" s="5"/>
      <c r="H191" s="5"/>
      <c r="I191" s="5"/>
      <c r="J191" s="5"/>
      <c r="K191" s="5"/>
      <c r="L191" s="5"/>
      <c r="M191" s="3"/>
      <c r="N191" s="3"/>
    </row>
    <row r="192" spans="1:14">
      <c r="A192" s="8"/>
      <c r="B192" s="8"/>
      <c r="C192" s="8"/>
      <c r="D192" s="5"/>
      <c r="E192" s="6"/>
      <c r="F192" s="5"/>
      <c r="G192" s="5"/>
      <c r="H192" s="5"/>
      <c r="I192" s="5"/>
      <c r="J192" s="5"/>
      <c r="K192" s="5"/>
      <c r="L192" s="5"/>
      <c r="M192" s="3"/>
      <c r="N192" s="3"/>
    </row>
    <row r="193" spans="1:14">
      <c r="A193" s="8"/>
      <c r="B193" s="8"/>
      <c r="C193" s="8"/>
      <c r="D193" s="5"/>
      <c r="E193" s="6"/>
      <c r="F193" s="5"/>
      <c r="G193" s="5"/>
      <c r="H193" s="5"/>
      <c r="I193" s="5"/>
      <c r="J193" s="5"/>
      <c r="K193" s="5"/>
      <c r="L193" s="5"/>
      <c r="M193" s="3"/>
      <c r="N193" s="3"/>
    </row>
    <row r="194" spans="1:14">
      <c r="A194" s="8"/>
      <c r="B194" s="8"/>
      <c r="C194" s="8"/>
      <c r="D194" s="5"/>
      <c r="E194" s="6"/>
      <c r="F194" s="5"/>
      <c r="G194" s="5"/>
      <c r="H194" s="5"/>
      <c r="I194" s="5"/>
      <c r="J194" s="5"/>
      <c r="K194" s="5"/>
      <c r="L194" s="5"/>
      <c r="M194" s="3"/>
      <c r="N194" s="3"/>
    </row>
    <row r="195" spans="1:14">
      <c r="A195" s="8"/>
      <c r="B195" s="8"/>
      <c r="C195" s="8"/>
      <c r="D195" s="5"/>
      <c r="E195" s="6"/>
      <c r="F195" s="5"/>
      <c r="G195" s="5"/>
      <c r="H195" s="5"/>
      <c r="I195" s="5"/>
      <c r="J195" s="5"/>
      <c r="K195" s="5"/>
      <c r="L195" s="5"/>
      <c r="M195" s="3"/>
      <c r="N195" s="3"/>
    </row>
    <row r="196" spans="1:14">
      <c r="A196" s="8"/>
      <c r="B196" s="8"/>
      <c r="C196" s="8"/>
      <c r="D196" s="5"/>
      <c r="E196" s="6"/>
      <c r="F196" s="5"/>
      <c r="G196" s="5"/>
      <c r="H196" s="5"/>
      <c r="I196" s="5"/>
      <c r="J196" s="5"/>
      <c r="K196" s="5"/>
      <c r="L196" s="5"/>
      <c r="M196" s="3"/>
      <c r="N196" s="3"/>
    </row>
    <row r="197" spans="1:14">
      <c r="A197" s="8"/>
      <c r="B197" s="8"/>
      <c r="C197" s="8"/>
      <c r="D197" s="5"/>
      <c r="E197" s="6"/>
      <c r="F197" s="5"/>
      <c r="G197" s="5"/>
      <c r="H197" s="5"/>
      <c r="I197" s="5"/>
      <c r="J197" s="5"/>
      <c r="K197" s="5"/>
      <c r="L197" s="5"/>
      <c r="M197" s="3"/>
      <c r="N197" s="3"/>
    </row>
    <row r="198" spans="1:14">
      <c r="A198" s="8"/>
      <c r="B198" s="8"/>
      <c r="C198" s="8"/>
      <c r="D198" s="5"/>
      <c r="E198" s="6"/>
      <c r="F198" s="5"/>
      <c r="G198" s="5"/>
      <c r="H198" s="5"/>
      <c r="I198" s="5"/>
      <c r="J198" s="5"/>
      <c r="K198" s="5"/>
      <c r="L198" s="5"/>
      <c r="M198" s="3"/>
      <c r="N198" s="3"/>
    </row>
    <row r="199" spans="1:14">
      <c r="A199" s="8"/>
      <c r="B199" s="8"/>
      <c r="C199" s="8"/>
      <c r="D199" s="5"/>
      <c r="E199" s="6"/>
      <c r="F199" s="5"/>
      <c r="G199" s="5"/>
      <c r="H199" s="5"/>
      <c r="I199" s="5"/>
      <c r="J199" s="5"/>
      <c r="K199" s="5"/>
      <c r="L199" s="5"/>
      <c r="M199" s="3"/>
      <c r="N199" s="3"/>
    </row>
    <row r="200" spans="1:14">
      <c r="A200" s="8"/>
      <c r="B200" s="8"/>
      <c r="C200" s="8"/>
      <c r="D200" s="5"/>
      <c r="E200" s="6"/>
      <c r="F200" s="5"/>
      <c r="G200" s="5"/>
      <c r="H200" s="5"/>
      <c r="I200" s="5"/>
      <c r="J200" s="5"/>
      <c r="K200" s="5"/>
      <c r="L200" s="5"/>
      <c r="M200" s="3"/>
      <c r="N200" s="3"/>
    </row>
    <row r="201" spans="1:14">
      <c r="A201" s="8"/>
      <c r="B201" s="8"/>
      <c r="C201" s="8"/>
      <c r="D201" s="5"/>
      <c r="E201" s="6"/>
      <c r="F201" s="5"/>
      <c r="G201" s="5"/>
      <c r="H201" s="5"/>
      <c r="I201" s="5"/>
      <c r="J201" s="5"/>
      <c r="K201" s="5"/>
      <c r="L201" s="5"/>
      <c r="M201" s="3"/>
      <c r="N201" s="3"/>
    </row>
    <row r="202" spans="1:14">
      <c r="A202" s="8"/>
      <c r="B202" s="8"/>
      <c r="C202" s="8"/>
      <c r="D202" s="5"/>
      <c r="E202" s="6"/>
      <c r="F202" s="5"/>
      <c r="G202" s="5"/>
      <c r="H202" s="5"/>
      <c r="I202" s="5"/>
      <c r="J202" s="5"/>
      <c r="K202" s="5"/>
      <c r="L202" s="5"/>
      <c r="M202" s="3"/>
      <c r="N202" s="3"/>
    </row>
    <row r="203" spans="1:14">
      <c r="A203" s="8"/>
      <c r="B203" s="8"/>
      <c r="C203" s="8"/>
      <c r="D203" s="5"/>
      <c r="E203" s="6"/>
      <c r="F203" s="5"/>
      <c r="G203" s="5"/>
      <c r="H203" s="5"/>
      <c r="I203" s="5"/>
      <c r="J203" s="5"/>
      <c r="K203" s="5"/>
      <c r="L203" s="5"/>
      <c r="M203" s="3"/>
      <c r="N203" s="3"/>
    </row>
    <row r="204" spans="1:14">
      <c r="A204" s="8"/>
      <c r="B204" s="8"/>
      <c r="C204" s="8"/>
      <c r="D204" s="5"/>
      <c r="E204" s="6"/>
      <c r="F204" s="5"/>
      <c r="G204" s="5"/>
      <c r="H204" s="5"/>
      <c r="I204" s="5"/>
      <c r="J204" s="5"/>
      <c r="K204" s="5"/>
      <c r="L204" s="5"/>
      <c r="M204" s="3"/>
      <c r="N204" s="3"/>
    </row>
    <row r="205" spans="1:14">
      <c r="A205" s="8"/>
      <c r="B205" s="8"/>
      <c r="C205" s="8"/>
      <c r="D205" s="5"/>
      <c r="E205" s="6"/>
      <c r="F205" s="5"/>
      <c r="G205" s="5"/>
      <c r="H205" s="5"/>
      <c r="I205" s="5"/>
      <c r="J205" s="5"/>
      <c r="K205" s="5"/>
      <c r="L205" s="5"/>
      <c r="M205" s="3"/>
      <c r="N205" s="3"/>
    </row>
    <row r="212" spans="4:10">
      <c r="D212" s="3"/>
      <c r="F212" s="3"/>
      <c r="H212" s="3"/>
      <c r="J212" s="3"/>
    </row>
    <row r="213" spans="4:10">
      <c r="D213" s="3"/>
      <c r="F213" s="3"/>
      <c r="H213" s="3"/>
      <c r="J213" s="3"/>
    </row>
    <row r="214" spans="4:10">
      <c r="D214" s="3"/>
      <c r="F214" s="3"/>
      <c r="H214" s="3"/>
      <c r="J214" s="3"/>
    </row>
    <row r="215" spans="4:10">
      <c r="D215" s="3"/>
      <c r="F215" s="3"/>
      <c r="H215" s="3"/>
      <c r="J215" s="3"/>
    </row>
    <row r="216" spans="4:10">
      <c r="D216" s="3"/>
      <c r="F216" s="3"/>
      <c r="H216" s="3"/>
      <c r="J216" s="3"/>
    </row>
    <row r="217" spans="4:10">
      <c r="D217" s="3"/>
      <c r="F217" s="3"/>
      <c r="H217" s="3"/>
      <c r="J217" s="3"/>
    </row>
    <row r="218" spans="4:10">
      <c r="D218" s="3"/>
      <c r="F218" s="3"/>
      <c r="H218" s="3"/>
      <c r="J218" s="3"/>
    </row>
    <row r="219" spans="4:10">
      <c r="D219" s="3"/>
      <c r="F219" s="3"/>
      <c r="H219" s="3"/>
      <c r="J219" s="3"/>
    </row>
    <row r="220" spans="4:10">
      <c r="D220" s="3"/>
      <c r="F220" s="3"/>
      <c r="H220" s="3"/>
      <c r="J220" s="3"/>
    </row>
    <row r="221" spans="4:10">
      <c r="D221" s="3"/>
      <c r="F221" s="3"/>
      <c r="H221" s="3"/>
      <c r="J221" s="3"/>
    </row>
    <row r="222" spans="4:10">
      <c r="D222" s="3"/>
      <c r="F222" s="3"/>
      <c r="H222" s="3"/>
      <c r="J222" s="3"/>
    </row>
    <row r="223" spans="4:10">
      <c r="D223" s="3"/>
      <c r="F223" s="3"/>
      <c r="H223" s="3"/>
      <c r="J223" s="3"/>
    </row>
    <row r="224" spans="4:10">
      <c r="D224" s="3"/>
      <c r="F224" s="3"/>
      <c r="H224" s="3"/>
      <c r="J224" s="3"/>
    </row>
    <row r="225" spans="4:10">
      <c r="D225" s="3"/>
      <c r="F225" s="3"/>
      <c r="H225" s="3"/>
      <c r="J225" s="3"/>
    </row>
    <row r="226" spans="4:10">
      <c r="D226" s="3"/>
      <c r="F226" s="3"/>
      <c r="H226" s="3"/>
      <c r="J226" s="3"/>
    </row>
    <row r="227" spans="4:10">
      <c r="D227" s="3"/>
      <c r="F227" s="3"/>
      <c r="H227" s="3"/>
      <c r="J227" s="3"/>
    </row>
    <row r="228" spans="4:10">
      <c r="D228" s="3"/>
      <c r="F228" s="3"/>
      <c r="H228" s="3"/>
      <c r="J228" s="3"/>
    </row>
    <row r="229" spans="4:10">
      <c r="D229" s="3"/>
      <c r="F229" s="3"/>
      <c r="H229" s="3"/>
      <c r="J22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12"/>
  <sheetViews>
    <sheetView tabSelected="1" topLeftCell="A87" zoomScale="95" zoomScaleNormal="115" workbookViewId="0">
      <selection activeCell="E95" sqref="E95:E112"/>
    </sheetView>
  </sheetViews>
  <sheetFormatPr baseColWidth="10" defaultColWidth="8.88671875" defaultRowHeight="14.4"/>
  <cols>
    <col min="1" max="1" width="41.21875" bestFit="1" customWidth="1"/>
    <col min="3" max="3" width="10.33203125" bestFit="1" customWidth="1"/>
    <col min="4" max="4" width="16.5546875" bestFit="1" customWidth="1"/>
    <col min="5" max="5" width="12.5546875" bestFit="1" customWidth="1"/>
    <col min="6" max="6" width="12.88671875" bestFit="1" customWidth="1"/>
    <col min="7" max="7" width="12" bestFit="1" customWidth="1"/>
    <col min="8" max="8" width="13.5546875" bestFit="1" customWidth="1"/>
    <col min="9" max="9" width="12" bestFit="1" customWidth="1"/>
    <col min="10" max="10" width="19.21875" customWidth="1"/>
    <col min="11" max="11" width="13.44140625" bestFit="1" customWidth="1"/>
    <col min="12" max="12" width="12.5546875" bestFit="1" customWidth="1"/>
    <col min="22" max="22" width="12" bestFit="1" customWidth="1"/>
    <col min="24" max="25" width="12.6640625" bestFit="1" customWidth="1"/>
    <col min="26" max="26" width="9.5546875" bestFit="1" customWidth="1"/>
    <col min="27" max="27" width="16.21875" bestFit="1" customWidth="1"/>
  </cols>
  <sheetData>
    <row r="1" spans="1:25">
      <c r="A1" t="s">
        <v>0</v>
      </c>
      <c r="B1" t="s">
        <v>1</v>
      </c>
      <c r="C1" t="s">
        <v>2</v>
      </c>
      <c r="D1" t="s">
        <v>34</v>
      </c>
      <c r="E1" t="s">
        <v>35</v>
      </c>
      <c r="F1" t="s">
        <v>36</v>
      </c>
      <c r="G1" t="s">
        <v>37</v>
      </c>
      <c r="H1" t="s">
        <v>38</v>
      </c>
      <c r="I1" t="s">
        <v>39</v>
      </c>
      <c r="J1" t="s">
        <v>3</v>
      </c>
      <c r="K1" t="s">
        <v>4</v>
      </c>
      <c r="L1" t="s">
        <v>5</v>
      </c>
      <c r="M1" t="s">
        <v>6</v>
      </c>
      <c r="N1" t="s">
        <v>40</v>
      </c>
      <c r="O1" t="s">
        <v>41</v>
      </c>
      <c r="P1" t="s">
        <v>7</v>
      </c>
      <c r="Q1" t="s">
        <v>8</v>
      </c>
      <c r="R1" t="s">
        <v>9</v>
      </c>
      <c r="S1" t="s">
        <v>10</v>
      </c>
      <c r="T1" t="s">
        <v>29</v>
      </c>
      <c r="U1" t="s">
        <v>42</v>
      </c>
      <c r="V1" s="9" t="s">
        <v>47</v>
      </c>
      <c r="W1" t="s">
        <v>30</v>
      </c>
      <c r="X1" t="s">
        <v>43</v>
      </c>
      <c r="Y1" t="s">
        <v>49</v>
      </c>
    </row>
    <row r="2" spans="1:25">
      <c r="A2" t="s">
        <v>11</v>
      </c>
      <c r="B2">
        <v>1</v>
      </c>
      <c r="D2" s="3">
        <v>0.12968707500000001</v>
      </c>
      <c r="E2">
        <v>0.80750145200000001</v>
      </c>
      <c r="F2" s="3">
        <v>0.17662924899999999</v>
      </c>
      <c r="G2">
        <v>0.33605717400000001</v>
      </c>
      <c r="H2" s="3">
        <v>-4.3500109000000002E-2</v>
      </c>
      <c r="I2">
        <v>3.2815147000000003E-2</v>
      </c>
      <c r="J2" s="3">
        <v>8.3181353910000002</v>
      </c>
      <c r="K2">
        <v>1.4100880000000001E-3</v>
      </c>
      <c r="L2">
        <v>575.54323654300003</v>
      </c>
      <c r="M2">
        <v>0.29272704599999999</v>
      </c>
      <c r="N2">
        <v>1.3602585039999999</v>
      </c>
      <c r="O2">
        <v>6.91634E-4</v>
      </c>
      <c r="P2">
        <v>3.030470733</v>
      </c>
      <c r="Q2">
        <v>0</v>
      </c>
      <c r="R2">
        <v>12.630581524</v>
      </c>
      <c r="S2">
        <v>0</v>
      </c>
      <c r="T2">
        <v>2.4670002042401098</v>
      </c>
      <c r="U2">
        <v>36.144446046535215</v>
      </c>
      <c r="V2">
        <f>RADIANS(U2)</f>
        <v>0.63083958982148713</v>
      </c>
      <c r="W2">
        <f>($D$2*TAN(V2/2)^2+$F$2*TAN(V2/2)+$H$2)</f>
        <v>2.7945642092692131E-2</v>
      </c>
      <c r="X2">
        <f>J2/SQRT(11)</f>
        <v>2.5080121861202915</v>
      </c>
      <c r="Y2" s="10">
        <f>((0.94*0.8)/(((((W2)*PI())/180))*(COS(((U2/2)*PI())/180))))/10</f>
        <v>162.18037891609953</v>
      </c>
    </row>
    <row r="3" spans="1:25">
      <c r="A3" t="s">
        <v>12</v>
      </c>
      <c r="B3">
        <v>2</v>
      </c>
      <c r="D3" s="3">
        <v>0.15196264400000001</v>
      </c>
      <c r="E3">
        <v>0.94021624000000004</v>
      </c>
      <c r="F3" s="3">
        <v>0.17368810900000001</v>
      </c>
      <c r="G3">
        <v>0.39149534699999999</v>
      </c>
      <c r="H3" s="3">
        <v>-4.4260709000000002E-2</v>
      </c>
      <c r="I3">
        <v>3.8242099000000002E-2</v>
      </c>
      <c r="J3" s="3">
        <v>8.3189492440000006</v>
      </c>
      <c r="K3">
        <v>1.6515119999999999E-3</v>
      </c>
      <c r="L3">
        <v>575.71218794399999</v>
      </c>
      <c r="M3">
        <v>0.34291262700000003</v>
      </c>
      <c r="N3">
        <v>1.359859315</v>
      </c>
      <c r="O3">
        <v>8.0973299999999998E-4</v>
      </c>
      <c r="P3">
        <v>5.1629703280000001</v>
      </c>
      <c r="Q3">
        <v>0</v>
      </c>
      <c r="R3">
        <v>15.685550320999999</v>
      </c>
      <c r="S3">
        <v>0</v>
      </c>
      <c r="T3">
        <v>2.4670002042401098</v>
      </c>
      <c r="U3">
        <v>36.144446046535215</v>
      </c>
      <c r="V3">
        <f t="shared" ref="V3:V19" si="0">RADIANS(U3)</f>
        <v>0.63083958982148713</v>
      </c>
      <c r="W3">
        <f t="shared" ref="W3:W19" si="1">($D$2*TAN(V3/2)^2+$F$2*TAN(V3/2)+$H$2)</f>
        <v>2.7945642092692131E-2</v>
      </c>
      <c r="X3">
        <f t="shared" ref="X3:X19" si="2">J3/SQRT(11)</f>
        <v>2.5082575720326106</v>
      </c>
      <c r="Y3" s="10">
        <f t="shared" ref="Y3:Y19" si="3">((0.94*0.8)/(((((W3)*PI())/180))*(COS(((U3/2)*PI())/180))))/10</f>
        <v>162.18037891609953</v>
      </c>
    </row>
    <row r="4" spans="1:25">
      <c r="A4" t="s">
        <v>13</v>
      </c>
      <c r="B4">
        <v>3</v>
      </c>
      <c r="D4" s="3">
        <v>8.3539394000000003E-2</v>
      </c>
      <c r="E4">
        <v>0.98920372999999995</v>
      </c>
      <c r="F4" s="3">
        <v>0.17007288600000001</v>
      </c>
      <c r="G4">
        <v>0.41320380899999998</v>
      </c>
      <c r="H4" s="3">
        <v>-4.0681456999999997E-2</v>
      </c>
      <c r="I4">
        <v>4.0404605000000003E-2</v>
      </c>
      <c r="J4" s="3">
        <v>8.314571419</v>
      </c>
      <c r="K4">
        <v>1.965016E-3</v>
      </c>
      <c r="L4">
        <v>574.80376528199997</v>
      </c>
      <c r="M4">
        <v>0.407577892</v>
      </c>
      <c r="N4">
        <v>1.362008444</v>
      </c>
      <c r="O4">
        <v>9.6547400000000002E-4</v>
      </c>
      <c r="P4">
        <v>4.5674312739999996</v>
      </c>
      <c r="Q4">
        <v>0</v>
      </c>
      <c r="R4">
        <v>17.635716393999999</v>
      </c>
      <c r="S4">
        <v>0</v>
      </c>
      <c r="T4">
        <v>2.4730002050737401</v>
      </c>
      <c r="U4">
        <v>36.233077362374367</v>
      </c>
      <c r="V4">
        <f t="shared" si="0"/>
        <v>0.63238649810325531</v>
      </c>
      <c r="W4">
        <f t="shared" si="1"/>
        <v>2.8169388766692539E-2</v>
      </c>
      <c r="X4">
        <f t="shared" si="2"/>
        <v>2.5069376081305341</v>
      </c>
      <c r="Y4" s="10">
        <f t="shared" si="3"/>
        <v>160.93286196563514</v>
      </c>
    </row>
    <row r="5" spans="1:25">
      <c r="A5" t="s">
        <v>14</v>
      </c>
      <c r="B5">
        <v>4</v>
      </c>
      <c r="D5" s="3">
        <v>0.10795574199999999</v>
      </c>
      <c r="E5">
        <v>0.95219070100000003</v>
      </c>
      <c r="F5" s="3">
        <v>0.19287945100000001</v>
      </c>
      <c r="G5">
        <v>0.39142431900000002</v>
      </c>
      <c r="H5" s="3">
        <v>-4.6131350000000002E-2</v>
      </c>
      <c r="I5">
        <v>3.7954784999999998E-2</v>
      </c>
      <c r="J5" s="3">
        <v>8.302790001</v>
      </c>
      <c r="K5">
        <v>1.748377E-3</v>
      </c>
      <c r="L5">
        <v>572.36380325599998</v>
      </c>
      <c r="M5">
        <v>0.361616255</v>
      </c>
      <c r="N5">
        <v>1.3678146259999999</v>
      </c>
      <c r="O5">
        <v>8.6391799999999998E-4</v>
      </c>
      <c r="P5">
        <v>2.9739276929999998</v>
      </c>
      <c r="Q5">
        <v>0</v>
      </c>
      <c r="R5">
        <v>17.215903408999999</v>
      </c>
      <c r="S5">
        <v>0</v>
      </c>
      <c r="T5">
        <v>2.4730002050737401</v>
      </c>
      <c r="U5">
        <v>36.233077362374367</v>
      </c>
      <c r="V5">
        <f t="shared" si="0"/>
        <v>0.63238649810325531</v>
      </c>
      <c r="W5">
        <f t="shared" si="1"/>
        <v>2.8169388766692539E-2</v>
      </c>
      <c r="X5">
        <f t="shared" si="2"/>
        <v>2.5033853769483212</v>
      </c>
      <c r="Y5" s="10">
        <f t="shared" si="3"/>
        <v>160.93286196563514</v>
      </c>
    </row>
    <row r="6" spans="1:25">
      <c r="A6" t="s">
        <v>15</v>
      </c>
      <c r="B6">
        <v>5</v>
      </c>
      <c r="D6" s="3">
        <v>0.14923852100000001</v>
      </c>
      <c r="E6">
        <v>1.0808130549999999</v>
      </c>
      <c r="F6" s="3">
        <v>0.21469922899999999</v>
      </c>
      <c r="G6">
        <v>0.44087905599999999</v>
      </c>
      <c r="H6" s="3">
        <v>-5.1624818000000003E-2</v>
      </c>
      <c r="I6">
        <v>4.2862143999999998E-2</v>
      </c>
      <c r="J6" s="3">
        <v>8.2965174180000005</v>
      </c>
      <c r="K6">
        <v>2.2952659999999998E-3</v>
      </c>
      <c r="L6">
        <v>571.067556674</v>
      </c>
      <c r="M6">
        <v>0.47401209900000002</v>
      </c>
      <c r="N6">
        <v>1.3709193820000001</v>
      </c>
      <c r="O6">
        <v>1.1375840000000001E-3</v>
      </c>
      <c r="P6">
        <v>99.999893998000005</v>
      </c>
      <c r="Q6">
        <v>0</v>
      </c>
      <c r="R6">
        <v>17.196910491000001</v>
      </c>
      <c r="S6">
        <v>0</v>
      </c>
      <c r="T6">
        <v>2.4790002059073699</v>
      </c>
      <c r="U6">
        <v>36.321713965023619</v>
      </c>
      <c r="V6">
        <f t="shared" si="0"/>
        <v>0.63393349865726667</v>
      </c>
      <c r="W6">
        <f t="shared" si="1"/>
        <v>2.8393452291224579E-2</v>
      </c>
      <c r="X6">
        <f t="shared" si="2"/>
        <v>2.5014941220140159</v>
      </c>
      <c r="Y6" s="10">
        <f t="shared" si="3"/>
        <v>159.70334283978136</v>
      </c>
    </row>
    <row r="7" spans="1:25">
      <c r="A7" t="s">
        <v>16</v>
      </c>
      <c r="B7">
        <v>6</v>
      </c>
      <c r="D7" s="3">
        <v>0.21716645700000001</v>
      </c>
      <c r="E7">
        <v>1.2115646149999999</v>
      </c>
      <c r="F7" s="3">
        <v>0.2588356</v>
      </c>
      <c r="G7">
        <v>0.49245372999999998</v>
      </c>
      <c r="H7" s="3">
        <v>-6.4561408000000001E-2</v>
      </c>
      <c r="I7">
        <v>4.7750104000000002E-2</v>
      </c>
      <c r="J7" s="3">
        <v>8.2839568539999995</v>
      </c>
      <c r="K7">
        <v>2.9091020000000002E-3</v>
      </c>
      <c r="L7">
        <v>568.47776761399996</v>
      </c>
      <c r="M7">
        <v>0.59896205400000002</v>
      </c>
      <c r="N7">
        <v>1.3771648190000001</v>
      </c>
      <c r="O7">
        <v>1.450579E-3</v>
      </c>
      <c r="P7">
        <v>3.2892439320000002</v>
      </c>
      <c r="Q7">
        <v>0</v>
      </c>
      <c r="R7">
        <v>16.678071549999999</v>
      </c>
      <c r="S7">
        <v>0</v>
      </c>
      <c r="T7">
        <v>2.4790002059073699</v>
      </c>
      <c r="U7">
        <v>36.321713965023619</v>
      </c>
      <c r="V7">
        <f t="shared" si="0"/>
        <v>0.63393349865726667</v>
      </c>
      <c r="W7">
        <f t="shared" si="1"/>
        <v>2.8393452291224579E-2</v>
      </c>
      <c r="X7">
        <f t="shared" si="2"/>
        <v>2.4977069694737204</v>
      </c>
      <c r="Y7" s="10">
        <f t="shared" si="3"/>
        <v>159.70334283978136</v>
      </c>
    </row>
    <row r="8" spans="1:25">
      <c r="A8" t="s">
        <v>17</v>
      </c>
      <c r="B8">
        <v>7</v>
      </c>
      <c r="D8" s="3">
        <v>0.26652535300000002</v>
      </c>
      <c r="E8">
        <v>1.47396266</v>
      </c>
      <c r="F8" s="3">
        <v>0.37238105199999999</v>
      </c>
      <c r="G8">
        <v>0.61605710700000005</v>
      </c>
      <c r="H8" s="3">
        <v>-9.3129195999999997E-2</v>
      </c>
      <c r="I8">
        <v>6.5811092000000002E-2</v>
      </c>
      <c r="J8" s="3">
        <v>8.2680322779999997</v>
      </c>
      <c r="K8">
        <v>5.3401079999999997E-3</v>
      </c>
      <c r="L8">
        <v>565.20564450799998</v>
      </c>
      <c r="M8">
        <v>1.095264692</v>
      </c>
      <c r="N8">
        <v>1.3851375850000001</v>
      </c>
      <c r="O8">
        <v>2.683337E-3</v>
      </c>
      <c r="P8">
        <v>99.999895402999996</v>
      </c>
      <c r="Q8">
        <v>0</v>
      </c>
      <c r="R8">
        <v>17.319231367</v>
      </c>
      <c r="S8">
        <v>0</v>
      </c>
      <c r="T8">
        <v>2.4850002067410002</v>
      </c>
      <c r="U8">
        <v>36.410355867416051</v>
      </c>
      <c r="V8">
        <f t="shared" si="0"/>
        <v>0.63548059170924609</v>
      </c>
      <c r="W8">
        <f t="shared" si="1"/>
        <v>2.861783339715452E-2</v>
      </c>
      <c r="X8">
        <f t="shared" si="2"/>
        <v>2.49290552915213</v>
      </c>
      <c r="Y8" s="10">
        <f t="shared" si="3"/>
        <v>158.49143574953169</v>
      </c>
    </row>
    <row r="9" spans="1:25">
      <c r="A9" t="s">
        <v>18</v>
      </c>
      <c r="B9">
        <v>8</v>
      </c>
      <c r="D9" s="3">
        <v>0.27572243899999999</v>
      </c>
      <c r="E9">
        <v>1.830634898</v>
      </c>
      <c r="F9" s="3">
        <v>0.40988950899999999</v>
      </c>
      <c r="G9">
        <v>0.75164033299999999</v>
      </c>
      <c r="H9" s="3">
        <v>-0.100802538</v>
      </c>
      <c r="I9">
        <v>7.4733895999999994E-2</v>
      </c>
      <c r="J9" s="3">
        <v>8.2600709590000001</v>
      </c>
      <c r="K9">
        <v>3.8516280000000002E-3</v>
      </c>
      <c r="L9">
        <v>563.57450014899996</v>
      </c>
      <c r="M9">
        <v>0.78845430100000002</v>
      </c>
      <c r="N9">
        <v>1.389146566</v>
      </c>
      <c r="O9">
        <v>1.942867E-3</v>
      </c>
      <c r="P9">
        <v>4.0803792520000002</v>
      </c>
      <c r="Q9">
        <v>0</v>
      </c>
      <c r="R9">
        <v>16.776763492000001</v>
      </c>
      <c r="S9">
        <v>0</v>
      </c>
      <c r="T9">
        <v>2.49100020757463</v>
      </c>
      <c r="U9">
        <v>36.499003082485473</v>
      </c>
      <c r="V9">
        <f t="shared" si="0"/>
        <v>0.637027777484931</v>
      </c>
      <c r="W9">
        <f t="shared" si="1"/>
        <v>2.8842532817747769E-2</v>
      </c>
      <c r="X9">
        <f t="shared" si="2"/>
        <v>2.4905051011558275</v>
      </c>
      <c r="Y9" s="10">
        <f t="shared" si="3"/>
        <v>157.2967658501062</v>
      </c>
    </row>
    <row r="10" spans="1:25">
      <c r="A10" t="s">
        <v>19</v>
      </c>
      <c r="B10">
        <v>9</v>
      </c>
      <c r="D10" s="3">
        <v>0.41183987</v>
      </c>
      <c r="E10">
        <v>2.2741183810000001</v>
      </c>
      <c r="F10" s="3">
        <v>0.46304302800000002</v>
      </c>
      <c r="G10">
        <v>0.93318851199999997</v>
      </c>
      <c r="H10" s="3">
        <v>-0.116577863</v>
      </c>
      <c r="I10">
        <v>9.2462234000000004E-2</v>
      </c>
      <c r="J10" s="3">
        <v>8.2455670740000002</v>
      </c>
      <c r="K10">
        <v>4.5046119999999999E-3</v>
      </c>
      <c r="L10">
        <v>560.61096311799997</v>
      </c>
      <c r="M10">
        <v>0.91888916600000003</v>
      </c>
      <c r="N10">
        <v>1.39648996</v>
      </c>
      <c r="O10">
        <v>2.2882800000000002E-3</v>
      </c>
      <c r="P10">
        <v>7.5262375730000004</v>
      </c>
      <c r="Q10">
        <v>0</v>
      </c>
      <c r="R10">
        <v>17.333110441999999</v>
      </c>
      <c r="S10">
        <v>0</v>
      </c>
      <c r="T10">
        <v>2.4970002084082599</v>
      </c>
      <c r="U10">
        <v>36.587655623166533</v>
      </c>
      <c r="V10">
        <f t="shared" si="0"/>
        <v>0.63857505621007371</v>
      </c>
      <c r="W10">
        <f t="shared" si="1"/>
        <v>2.9067551288678002E-2</v>
      </c>
      <c r="X10">
        <f t="shared" si="2"/>
        <v>2.4861320152878763</v>
      </c>
      <c r="Y10" s="10">
        <f t="shared" si="3"/>
        <v>156.11896885560012</v>
      </c>
    </row>
    <row r="11" spans="1:25">
      <c r="A11" t="s">
        <v>20</v>
      </c>
      <c r="B11">
        <v>10</v>
      </c>
      <c r="D11" s="3">
        <v>0.62669876899999999</v>
      </c>
      <c r="E11">
        <v>2.5592920430000001</v>
      </c>
      <c r="F11" s="3">
        <v>0.50666092200000001</v>
      </c>
      <c r="G11">
        <v>1.0309882669999999</v>
      </c>
      <c r="H11" s="3">
        <v>-0.135196175</v>
      </c>
      <c r="I11">
        <v>0.10035973099999999</v>
      </c>
      <c r="J11" s="3">
        <v>8.2278168709999999</v>
      </c>
      <c r="K11">
        <v>5.165457E-3</v>
      </c>
      <c r="L11">
        <v>556.99827570599996</v>
      </c>
      <c r="M11">
        <v>1.0491622599999999</v>
      </c>
      <c r="N11">
        <v>1.405547586</v>
      </c>
      <c r="O11">
        <v>2.646696E-3</v>
      </c>
      <c r="P11">
        <v>7.6384005110000004</v>
      </c>
      <c r="Q11">
        <v>0</v>
      </c>
      <c r="R11">
        <v>18.294895955000001</v>
      </c>
      <c r="S11">
        <v>0</v>
      </c>
      <c r="T11">
        <v>2.5030002092418902</v>
      </c>
      <c r="U11">
        <v>36.676313502394628</v>
      </c>
      <c r="V11">
        <f t="shared" si="0"/>
        <v>0.6401224281104394</v>
      </c>
      <c r="W11">
        <f t="shared" si="1"/>
        <v>2.929288954803589E-2</v>
      </c>
      <c r="X11">
        <f t="shared" si="2"/>
        <v>2.480780127714818</v>
      </c>
      <c r="Y11" s="10">
        <f t="shared" si="3"/>
        <v>154.95769066980262</v>
      </c>
    </row>
    <row r="12" spans="1:25">
      <c r="A12" t="s">
        <v>21</v>
      </c>
      <c r="B12">
        <v>11</v>
      </c>
      <c r="D12" s="3">
        <v>0.88017261499999999</v>
      </c>
      <c r="E12">
        <v>2.9350232940000001</v>
      </c>
      <c r="F12" s="3">
        <v>0.59936755799999997</v>
      </c>
      <c r="G12">
        <v>1.2001051490000001</v>
      </c>
      <c r="H12" s="3">
        <v>-0.16106738400000001</v>
      </c>
      <c r="I12">
        <v>0.119626972</v>
      </c>
      <c r="J12" s="3">
        <v>8.2102648729999999</v>
      </c>
      <c r="K12">
        <v>6.6762210000000004E-3</v>
      </c>
      <c r="L12">
        <v>553.44122332300003</v>
      </c>
      <c r="M12">
        <v>1.3502361970000001</v>
      </c>
      <c r="N12">
        <v>1.4145812579999999</v>
      </c>
      <c r="O12">
        <v>3.4501330000000002E-3</v>
      </c>
      <c r="P12">
        <v>6.1132443429999999</v>
      </c>
      <c r="Q12">
        <v>0</v>
      </c>
      <c r="R12">
        <v>17.896787808999999</v>
      </c>
      <c r="S12">
        <v>0</v>
      </c>
      <c r="T12">
        <v>2.50900021007552</v>
      </c>
      <c r="U12">
        <v>36.764976733105918</v>
      </c>
      <c r="V12">
        <f t="shared" si="0"/>
        <v>0.6416698934118068</v>
      </c>
      <c r="W12">
        <f t="shared" si="1"/>
        <v>2.9518548336338025E-2</v>
      </c>
      <c r="X12">
        <f t="shared" si="2"/>
        <v>2.4754880011978115</v>
      </c>
      <c r="Y12" s="10">
        <f t="shared" si="3"/>
        <v>153.812587032398</v>
      </c>
    </row>
    <row r="13" spans="1:25">
      <c r="A13" t="s">
        <v>22</v>
      </c>
      <c r="B13">
        <v>12</v>
      </c>
      <c r="D13" s="3">
        <v>1.2215749090000001</v>
      </c>
      <c r="E13">
        <v>3.0821610530000001</v>
      </c>
      <c r="F13" s="3">
        <v>0.63920710199999997</v>
      </c>
      <c r="G13">
        <v>1.220352264</v>
      </c>
      <c r="H13" s="3">
        <v>-0.18002775400000001</v>
      </c>
      <c r="I13">
        <v>0.120191297</v>
      </c>
      <c r="J13" s="3">
        <v>8.1824413230000008</v>
      </c>
      <c r="K13">
        <v>7.0484450000000004E-3</v>
      </c>
      <c r="L13">
        <v>547.83364271599999</v>
      </c>
      <c r="M13">
        <v>1.4158713629999999</v>
      </c>
      <c r="N13">
        <v>1.4290607959999999</v>
      </c>
      <c r="O13">
        <v>3.6922880000000002E-3</v>
      </c>
      <c r="P13">
        <v>4.9149271199999998</v>
      </c>
      <c r="Q13">
        <v>0</v>
      </c>
      <c r="R13">
        <v>17.470859032</v>
      </c>
      <c r="S13">
        <v>0</v>
      </c>
      <c r="T13">
        <v>2.5150002109091498</v>
      </c>
      <c r="U13">
        <v>36.853645328237356</v>
      </c>
      <c r="V13">
        <f t="shared" si="0"/>
        <v>0.64321745233996819</v>
      </c>
      <c r="W13">
        <f t="shared" si="1"/>
        <v>2.9744528396536053E-2</v>
      </c>
      <c r="X13">
        <f t="shared" si="2"/>
        <v>2.4670988852263855</v>
      </c>
      <c r="Y13" s="10">
        <f t="shared" si="3"/>
        <v>152.68332317980403</v>
      </c>
    </row>
    <row r="14" spans="1:25">
      <c r="A14" t="s">
        <v>23</v>
      </c>
      <c r="B14">
        <v>13</v>
      </c>
      <c r="D14" s="3">
        <v>1.720363251</v>
      </c>
      <c r="E14">
        <v>3.3043220780000002</v>
      </c>
      <c r="F14" s="3">
        <v>0.62232920800000002</v>
      </c>
      <c r="G14">
        <v>1.2721714470000001</v>
      </c>
      <c r="H14" s="3">
        <v>-0.194490053</v>
      </c>
      <c r="I14">
        <v>0.120800448</v>
      </c>
      <c r="J14" s="3">
        <v>8.1579812839999999</v>
      </c>
      <c r="K14">
        <v>8.1232400000000003E-3</v>
      </c>
      <c r="L14">
        <v>542.93534346000001</v>
      </c>
      <c r="M14">
        <v>1.6220317660000001</v>
      </c>
      <c r="N14">
        <v>1.4419536159999999</v>
      </c>
      <c r="O14">
        <v>4.3065780000000001E-3</v>
      </c>
      <c r="P14">
        <v>4.186692968</v>
      </c>
      <c r="Q14">
        <v>0</v>
      </c>
      <c r="R14">
        <v>17.544973325000001</v>
      </c>
      <c r="S14">
        <v>0</v>
      </c>
      <c r="T14">
        <v>2.5210002117427801</v>
      </c>
      <c r="U14">
        <v>36.942319300726702</v>
      </c>
      <c r="V14">
        <f t="shared" si="0"/>
        <v>0.64476510512073015</v>
      </c>
      <c r="W14">
        <f t="shared" si="1"/>
        <v>2.9970830474025732E-2</v>
      </c>
      <c r="X14">
        <f t="shared" si="2"/>
        <v>2.4597239059790703</v>
      </c>
      <c r="Y14" s="10">
        <f t="shared" si="3"/>
        <v>151.5695735199501</v>
      </c>
    </row>
    <row r="15" spans="1:25">
      <c r="A15" t="s">
        <v>24</v>
      </c>
      <c r="B15">
        <v>14</v>
      </c>
      <c r="D15" s="3">
        <v>1.8510886129999999</v>
      </c>
      <c r="E15">
        <v>3.241196714</v>
      </c>
      <c r="F15" s="3">
        <v>0.48248266499999998</v>
      </c>
      <c r="G15">
        <v>1.2672040760000001</v>
      </c>
      <c r="H15" s="3">
        <v>-0.17136875700000001</v>
      </c>
      <c r="I15">
        <v>0.12159708499999999</v>
      </c>
      <c r="J15" s="3">
        <v>8.1429047580000002</v>
      </c>
      <c r="K15">
        <v>6.2142899999999999E-3</v>
      </c>
      <c r="L15">
        <v>539.93075430299996</v>
      </c>
      <c r="M15">
        <v>1.236274493</v>
      </c>
      <c r="N15">
        <v>1.449977753</v>
      </c>
      <c r="O15">
        <v>3.3190049999999999E-3</v>
      </c>
      <c r="P15">
        <v>3.6957756000000002</v>
      </c>
      <c r="Q15">
        <v>0</v>
      </c>
      <c r="R15">
        <v>17.097543794</v>
      </c>
      <c r="S15">
        <v>0</v>
      </c>
      <c r="T15">
        <v>2.5270002125764099</v>
      </c>
      <c r="U15">
        <v>37.030998663512435</v>
      </c>
      <c r="V15">
        <f t="shared" si="0"/>
        <v>0.64631285197991173</v>
      </c>
      <c r="W15">
        <f t="shared" si="1"/>
        <v>3.0197455316655748E-2</v>
      </c>
      <c r="X15">
        <f t="shared" si="2"/>
        <v>2.4551781623532491</v>
      </c>
      <c r="Y15" s="10">
        <f t="shared" si="3"/>
        <v>150.47102132032973</v>
      </c>
    </row>
    <row r="16" spans="1:25">
      <c r="A16" t="s">
        <v>25</v>
      </c>
      <c r="B16">
        <v>15</v>
      </c>
      <c r="D16" s="3">
        <v>1.9943155720000001</v>
      </c>
      <c r="E16">
        <v>3.3488365280000001</v>
      </c>
      <c r="F16" s="3">
        <v>0.28186436399999998</v>
      </c>
      <c r="G16">
        <v>1.3031825130000001</v>
      </c>
      <c r="H16" s="3">
        <v>-0.14129065399999999</v>
      </c>
      <c r="I16">
        <v>0.12326796800000001</v>
      </c>
      <c r="J16" s="3">
        <v>8.1255042110000009</v>
      </c>
      <c r="K16">
        <v>6.5825830000000004E-3</v>
      </c>
      <c r="L16">
        <v>536.47681679100003</v>
      </c>
      <c r="M16">
        <v>1.303952217</v>
      </c>
      <c r="N16">
        <v>1.4593129789999999</v>
      </c>
      <c r="O16">
        <v>3.5459200000000001E-3</v>
      </c>
      <c r="P16">
        <v>4.2544701580000002</v>
      </c>
      <c r="Q16">
        <v>0</v>
      </c>
      <c r="R16">
        <v>17.349168937000002</v>
      </c>
      <c r="S16">
        <v>0</v>
      </c>
      <c r="T16">
        <v>2.5330002134100398</v>
      </c>
      <c r="U16">
        <v>37.119683429533893</v>
      </c>
      <c r="V16">
        <f t="shared" si="0"/>
        <v>0.64786069314334704</v>
      </c>
      <c r="W16">
        <f t="shared" si="1"/>
        <v>3.042440367473729E-2</v>
      </c>
      <c r="X16">
        <f t="shared" si="2"/>
        <v>2.4499317000308904</v>
      </c>
      <c r="Y16" s="10">
        <f t="shared" si="3"/>
        <v>149.38735840869634</v>
      </c>
    </row>
    <row r="17" spans="1:25">
      <c r="A17" t="s">
        <v>26</v>
      </c>
      <c r="B17">
        <v>16</v>
      </c>
      <c r="D17" s="3">
        <v>2</v>
      </c>
      <c r="E17">
        <v>3.059612623</v>
      </c>
      <c r="F17" s="3">
        <v>1.0477126029999999</v>
      </c>
      <c r="G17">
        <v>1.1771911930000001</v>
      </c>
      <c r="H17" s="3">
        <v>-0.25088770199999999</v>
      </c>
      <c r="I17">
        <v>0.11442224199999999</v>
      </c>
      <c r="J17" s="3">
        <v>8.0923882720000009</v>
      </c>
      <c r="K17">
        <v>4.8386899999999997E-3</v>
      </c>
      <c r="L17">
        <v>529.94419102899997</v>
      </c>
      <c r="M17">
        <v>0.95070527500000002</v>
      </c>
      <c r="N17">
        <v>1.47730194</v>
      </c>
      <c r="O17">
        <v>2.6494439999999999E-3</v>
      </c>
      <c r="P17">
        <v>2.0405756190000002</v>
      </c>
      <c r="Q17">
        <v>0</v>
      </c>
      <c r="R17">
        <v>14.691241086</v>
      </c>
      <c r="S17">
        <v>0</v>
      </c>
      <c r="T17">
        <v>2.5390002142436701</v>
      </c>
      <c r="U17">
        <v>37.208373611731183</v>
      </c>
      <c r="V17">
        <f t="shared" si="0"/>
        <v>0.64940862883688333</v>
      </c>
      <c r="W17">
        <f t="shared" si="1"/>
        <v>3.0651676301052831E-2</v>
      </c>
      <c r="X17">
        <f t="shared" si="2"/>
        <v>2.4399468687360453</v>
      </c>
      <c r="Y17" s="10">
        <f t="shared" si="3"/>
        <v>148.31828488581527</v>
      </c>
    </row>
    <row r="18" spans="1:25">
      <c r="A18" t="s">
        <v>27</v>
      </c>
      <c r="B18">
        <v>17</v>
      </c>
      <c r="D18" s="3">
        <v>2</v>
      </c>
      <c r="E18">
        <v>3.4692683369999999</v>
      </c>
      <c r="F18" s="3">
        <v>1.2492114940000001</v>
      </c>
      <c r="G18">
        <v>1.3890176080000001</v>
      </c>
      <c r="H18" s="3">
        <v>-0.28621796799999999</v>
      </c>
      <c r="I18">
        <v>0.137167713</v>
      </c>
      <c r="J18" s="3">
        <v>8.0776543150000002</v>
      </c>
      <c r="K18">
        <v>4.8356659999999997E-3</v>
      </c>
      <c r="L18">
        <v>527.05482139799994</v>
      </c>
      <c r="M18">
        <v>0.94665443400000004</v>
      </c>
      <c r="N18">
        <v>1.4854006639999999</v>
      </c>
      <c r="O18">
        <v>2.66716E-3</v>
      </c>
      <c r="P18">
        <v>2.12956944</v>
      </c>
      <c r="Q18">
        <v>0</v>
      </c>
      <c r="R18">
        <v>13.894210186</v>
      </c>
      <c r="S18">
        <v>0</v>
      </c>
      <c r="T18">
        <v>2.5450002150772999</v>
      </c>
      <c r="U18">
        <v>37.297069223045156</v>
      </c>
      <c r="V18">
        <f t="shared" si="0"/>
        <v>0.65095665928638136</v>
      </c>
      <c r="W18">
        <f t="shared" si="1"/>
        <v>3.0879273950865475E-2</v>
      </c>
      <c r="X18">
        <f t="shared" si="2"/>
        <v>2.4355044135500243</v>
      </c>
      <c r="Y18" s="10">
        <f t="shared" si="3"/>
        <v>147.26350884970213</v>
      </c>
    </row>
    <row r="19" spans="1:25">
      <c r="A19" t="s">
        <v>28</v>
      </c>
      <c r="B19">
        <v>18</v>
      </c>
      <c r="D19" s="3">
        <v>1.9990950030000001</v>
      </c>
      <c r="E19">
        <v>3.0930732820000002</v>
      </c>
      <c r="F19" s="3">
        <v>1.372791605</v>
      </c>
      <c r="G19">
        <v>1.2592520030000001</v>
      </c>
      <c r="H19" s="3">
        <v>-0.306778471</v>
      </c>
      <c r="I19">
        <v>0.12611644399999999</v>
      </c>
      <c r="J19" s="3">
        <v>8.0379559109999992</v>
      </c>
      <c r="K19">
        <v>4.2378260000000001E-3</v>
      </c>
      <c r="L19">
        <v>519.32216526299999</v>
      </c>
      <c r="M19">
        <v>0.82148395200000002</v>
      </c>
      <c r="N19">
        <v>1.5075181339999999</v>
      </c>
      <c r="O19">
        <v>2.3839360000000001E-3</v>
      </c>
      <c r="P19">
        <v>3.1643254789999999</v>
      </c>
      <c r="Q19">
        <v>0</v>
      </c>
      <c r="R19">
        <v>13.881567422</v>
      </c>
      <c r="S19">
        <v>0</v>
      </c>
      <c r="T19">
        <v>2.5510002159109302</v>
      </c>
      <c r="U19">
        <v>37.385770276417531</v>
      </c>
      <c r="V19">
        <f t="shared" si="0"/>
        <v>0.65250478471771645</v>
      </c>
      <c r="W19">
        <f t="shared" si="1"/>
        <v>3.1107197381928388E-2</v>
      </c>
      <c r="X19">
        <f t="shared" si="2"/>
        <v>2.4235348943823927</v>
      </c>
      <c r="Y19" s="10">
        <f t="shared" si="3"/>
        <v>146.22274613081944</v>
      </c>
    </row>
    <row r="23" spans="1:25">
      <c r="A23" t="s">
        <v>0</v>
      </c>
      <c r="B23" t="s">
        <v>1</v>
      </c>
      <c r="C23" t="s">
        <v>2</v>
      </c>
      <c r="D23" t="s">
        <v>34</v>
      </c>
      <c r="E23" t="s">
        <v>35</v>
      </c>
      <c r="F23" t="s">
        <v>36</v>
      </c>
      <c r="G23" t="s">
        <v>37</v>
      </c>
      <c r="H23" t="s">
        <v>38</v>
      </c>
      <c r="I23" t="s">
        <v>39</v>
      </c>
      <c r="J23" t="s">
        <v>3</v>
      </c>
      <c r="K23" t="s">
        <v>4</v>
      </c>
      <c r="L23" t="s">
        <v>5</v>
      </c>
      <c r="M23" t="s">
        <v>6</v>
      </c>
      <c r="N23" t="s">
        <v>40</v>
      </c>
      <c r="O23" t="s">
        <v>41</v>
      </c>
      <c r="P23" t="s">
        <v>7</v>
      </c>
      <c r="Q23" t="s">
        <v>8</v>
      </c>
      <c r="R23" t="s">
        <v>9</v>
      </c>
      <c r="S23" t="s">
        <v>10</v>
      </c>
      <c r="T23" t="s">
        <v>29</v>
      </c>
      <c r="U23" t="s">
        <v>42</v>
      </c>
      <c r="V23" s="9" t="s">
        <v>47</v>
      </c>
      <c r="W23" t="s">
        <v>30</v>
      </c>
      <c r="X23" t="s">
        <v>43</v>
      </c>
      <c r="Y23" t="s">
        <v>49</v>
      </c>
    </row>
    <row r="24" spans="1:25">
      <c r="A24" t="s">
        <v>11</v>
      </c>
      <c r="B24">
        <v>1</v>
      </c>
      <c r="D24">
        <v>8.5664891000000007E-2</v>
      </c>
      <c r="E24">
        <v>0.63331919699999994</v>
      </c>
      <c r="F24">
        <v>9.6274973E-2</v>
      </c>
      <c r="G24">
        <v>0.25703429799999999</v>
      </c>
      <c r="H24">
        <v>-2.6376783000000001E-2</v>
      </c>
      <c r="I24">
        <v>2.4337564999999999E-2</v>
      </c>
      <c r="J24">
        <v>8.3226980220000009</v>
      </c>
      <c r="K24">
        <v>1.49983E-3</v>
      </c>
      <c r="L24">
        <v>576.49084044400001</v>
      </c>
      <c r="M24">
        <v>0.311698631</v>
      </c>
      <c r="N24">
        <v>1.3580225859999999</v>
      </c>
      <c r="O24">
        <v>7.3403900000000002E-4</v>
      </c>
      <c r="P24">
        <v>99.999898385999998</v>
      </c>
      <c r="Q24">
        <v>0</v>
      </c>
      <c r="R24">
        <v>8.706723448</v>
      </c>
      <c r="S24">
        <v>0</v>
      </c>
      <c r="T24">
        <v>2.4670002042401098</v>
      </c>
      <c r="U24">
        <v>36.144446046535215</v>
      </c>
      <c r="V24">
        <f>RADIANS(U24)</f>
        <v>0.63083958982148713</v>
      </c>
      <c r="W24">
        <f>($D$2*TAN(V24/2)^2+$F$2*TAN(V24/2)+$H$2)</f>
        <v>2.7945642092692131E-2</v>
      </c>
      <c r="X24">
        <f>J24/SQRT(11)</f>
        <v>2.5093878711279141</v>
      </c>
      <c r="Y24" s="10">
        <f>((0.94*0.8)/(((((W24)*PI())/180))*(COS(((U24/2)*PI())/180))))/10</f>
        <v>162.18037891609953</v>
      </c>
    </row>
    <row r="25" spans="1:25">
      <c r="A25" t="s">
        <v>12</v>
      </c>
      <c r="B25">
        <v>2</v>
      </c>
      <c r="D25">
        <v>9.5853476000000007E-2</v>
      </c>
      <c r="E25">
        <v>0.80232236800000001</v>
      </c>
      <c r="F25">
        <v>9.0977408999999995E-2</v>
      </c>
      <c r="G25">
        <v>0.32455369099999998</v>
      </c>
      <c r="H25">
        <v>-2.6099311E-2</v>
      </c>
      <c r="I25">
        <v>3.0602813999999999E-2</v>
      </c>
      <c r="J25">
        <v>8.3231224430000008</v>
      </c>
      <c r="K25">
        <v>2.0175470000000002E-3</v>
      </c>
      <c r="L25">
        <v>576.57904036100001</v>
      </c>
      <c r="M25">
        <v>0.41933474599999998</v>
      </c>
      <c r="N25">
        <v>1.357814847</v>
      </c>
      <c r="O25">
        <v>9.8721599999999996E-4</v>
      </c>
      <c r="P25">
        <v>99.999899518999996</v>
      </c>
      <c r="Q25">
        <v>0</v>
      </c>
      <c r="R25">
        <v>12.034705146</v>
      </c>
      <c r="S25">
        <v>0</v>
      </c>
      <c r="T25">
        <v>2.4670002042401098</v>
      </c>
      <c r="U25">
        <v>36.144446046535215</v>
      </c>
      <c r="V25">
        <f t="shared" ref="V25:V41" si="4">RADIANS(U25)</f>
        <v>0.63083958982148713</v>
      </c>
      <c r="W25">
        <f t="shared" ref="W25:W41" si="5">($D$2*TAN(V25/2)^2+$F$2*TAN(V25/2)+$H$2)</f>
        <v>2.7945642092692131E-2</v>
      </c>
      <c r="X25">
        <f t="shared" ref="X25:X41" si="6">J25/SQRT(11)</f>
        <v>2.5095158388742909</v>
      </c>
      <c r="Y25" s="10">
        <f t="shared" ref="Y25:Y41" si="7">((0.94*0.8)/(((((W25)*PI())/180))*(COS(((U25/2)*PI())/180))))/10</f>
        <v>162.18037891609953</v>
      </c>
    </row>
    <row r="26" spans="1:25">
      <c r="A26" t="s">
        <v>13</v>
      </c>
      <c r="B26">
        <v>3</v>
      </c>
      <c r="D26">
        <v>8.0227625999999996E-2</v>
      </c>
      <c r="E26">
        <v>0.77692880399999997</v>
      </c>
      <c r="F26">
        <v>1.6325039E-2</v>
      </c>
      <c r="G26">
        <v>0.33976364599999997</v>
      </c>
      <c r="H26">
        <v>-1.4223388999999999E-2</v>
      </c>
      <c r="I26">
        <v>3.4817729999999998E-2</v>
      </c>
      <c r="J26">
        <v>8.3192197579999991</v>
      </c>
      <c r="K26">
        <v>2.182631E-3</v>
      </c>
      <c r="L26">
        <v>575.76835244899996</v>
      </c>
      <c r="M26">
        <v>0.45322115400000001</v>
      </c>
      <c r="N26">
        <v>1.3597266649999999</v>
      </c>
      <c r="O26">
        <v>1.07E-3</v>
      </c>
      <c r="P26">
        <v>99.999899103000004</v>
      </c>
      <c r="Q26">
        <v>0</v>
      </c>
      <c r="R26">
        <v>11.731950033</v>
      </c>
      <c r="S26">
        <v>0</v>
      </c>
      <c r="T26">
        <v>2.4730002050737401</v>
      </c>
      <c r="U26">
        <v>36.233077362374367</v>
      </c>
      <c r="V26">
        <f t="shared" si="4"/>
        <v>0.63238649810325531</v>
      </c>
      <c r="W26">
        <f t="shared" si="5"/>
        <v>2.8169388766692539E-2</v>
      </c>
      <c r="X26">
        <f t="shared" si="6"/>
        <v>2.5083391350724771</v>
      </c>
      <c r="Y26" s="10">
        <f t="shared" si="7"/>
        <v>160.93286196563514</v>
      </c>
    </row>
    <row r="27" spans="1:25">
      <c r="A27" t="s">
        <v>14</v>
      </c>
      <c r="B27">
        <v>4</v>
      </c>
      <c r="D27">
        <v>0.13216990100000001</v>
      </c>
      <c r="E27">
        <v>0.66641499900000001</v>
      </c>
      <c r="F27">
        <v>-1.2256619E-2</v>
      </c>
      <c r="G27">
        <v>0.281769304</v>
      </c>
      <c r="H27">
        <v>-1.028893E-2</v>
      </c>
      <c r="I27">
        <v>2.8089612999999999E-2</v>
      </c>
      <c r="J27">
        <v>8.3093873889999994</v>
      </c>
      <c r="K27">
        <v>2.2789809999999998E-3</v>
      </c>
      <c r="L27">
        <v>573.72928680500002</v>
      </c>
      <c r="M27">
        <v>0.47211030999999998</v>
      </c>
      <c r="N27">
        <v>1.3645592090000001</v>
      </c>
      <c r="O27">
        <v>1.1225320000000001E-3</v>
      </c>
      <c r="P27">
        <v>99.999896840000005</v>
      </c>
      <c r="Q27">
        <v>0</v>
      </c>
      <c r="R27">
        <v>11.652507756</v>
      </c>
      <c r="S27">
        <v>0</v>
      </c>
      <c r="T27">
        <v>2.4730002050737401</v>
      </c>
      <c r="U27">
        <v>36.233077362374367</v>
      </c>
      <c r="V27">
        <f t="shared" si="4"/>
        <v>0.63238649810325531</v>
      </c>
      <c r="W27">
        <f t="shared" si="5"/>
        <v>2.8169388766692539E-2</v>
      </c>
      <c r="X27">
        <f t="shared" si="6"/>
        <v>2.5053745642749026</v>
      </c>
      <c r="Y27" s="10">
        <f t="shared" si="7"/>
        <v>160.93286196563514</v>
      </c>
    </row>
    <row r="28" spans="1:25">
      <c r="A28" t="s">
        <v>15</v>
      </c>
      <c r="B28">
        <v>5</v>
      </c>
      <c r="D28">
        <v>0.15977844999999999</v>
      </c>
      <c r="E28">
        <v>0.69129650300000001</v>
      </c>
      <c r="F28">
        <v>-3.8204295999999999E-2</v>
      </c>
      <c r="G28">
        <v>0.292954834</v>
      </c>
      <c r="H28">
        <v>-5.1380000000000002E-3</v>
      </c>
      <c r="I28">
        <v>2.9310565E-2</v>
      </c>
      <c r="J28">
        <v>8.3018982759999993</v>
      </c>
      <c r="K28">
        <v>2.4944300000000002E-3</v>
      </c>
      <c r="L28">
        <v>572.17940652799996</v>
      </c>
      <c r="M28">
        <v>0.51581129699999995</v>
      </c>
      <c r="N28">
        <v>1.3682554330000001</v>
      </c>
      <c r="O28">
        <v>1.2330920000000001E-3</v>
      </c>
      <c r="P28">
        <v>3.2361085759999999</v>
      </c>
      <c r="Q28">
        <v>0</v>
      </c>
      <c r="R28">
        <v>11.446935226000001</v>
      </c>
      <c r="S28">
        <v>0</v>
      </c>
      <c r="T28">
        <v>2.4790002059073699</v>
      </c>
      <c r="U28">
        <v>36.321713965023619</v>
      </c>
      <c r="V28">
        <f t="shared" si="4"/>
        <v>0.63393349865726667</v>
      </c>
      <c r="W28">
        <f t="shared" si="5"/>
        <v>2.8393452291224579E-2</v>
      </c>
      <c r="X28">
        <f t="shared" si="6"/>
        <v>2.5031165117445777</v>
      </c>
      <c r="Y28" s="10">
        <f t="shared" si="7"/>
        <v>159.70334283978136</v>
      </c>
    </row>
    <row r="29" spans="1:25">
      <c r="A29" t="s">
        <v>16</v>
      </c>
      <c r="B29">
        <v>6</v>
      </c>
      <c r="D29">
        <v>0.18347451100000001</v>
      </c>
      <c r="E29">
        <v>0.82808903599999995</v>
      </c>
      <c r="F29">
        <v>-1.7722280999999999E-2</v>
      </c>
      <c r="G29">
        <v>0.35538693799999999</v>
      </c>
      <c r="H29">
        <v>-1.127033E-2</v>
      </c>
      <c r="I29">
        <v>3.6228129999999997E-2</v>
      </c>
      <c r="J29">
        <v>8.2940908340000004</v>
      </c>
      <c r="K29">
        <v>3.4550610000000002E-3</v>
      </c>
      <c r="L29">
        <v>570.56662202099994</v>
      </c>
      <c r="M29">
        <v>0.71311232300000005</v>
      </c>
      <c r="N29">
        <v>1.3721229939999999</v>
      </c>
      <c r="O29">
        <v>1.7144090000000001E-3</v>
      </c>
      <c r="P29">
        <v>3.3686767400000002</v>
      </c>
      <c r="Q29">
        <v>0</v>
      </c>
      <c r="R29">
        <v>11.463361989999999</v>
      </c>
      <c r="S29">
        <v>0</v>
      </c>
      <c r="T29">
        <v>2.4790002059073699</v>
      </c>
      <c r="U29">
        <v>36.321713965023619</v>
      </c>
      <c r="V29">
        <f t="shared" si="4"/>
        <v>0.63393349865726667</v>
      </c>
      <c r="W29">
        <f t="shared" si="5"/>
        <v>2.8393452291224579E-2</v>
      </c>
      <c r="X29">
        <f t="shared" si="6"/>
        <v>2.500762479409445</v>
      </c>
      <c r="Y29" s="10">
        <f t="shared" si="7"/>
        <v>159.70334283978136</v>
      </c>
    </row>
    <row r="30" spans="1:25">
      <c r="A30" t="s">
        <v>17</v>
      </c>
      <c r="B30">
        <v>7</v>
      </c>
      <c r="D30">
        <v>0.25558212699999999</v>
      </c>
      <c r="E30">
        <v>0.68980409300000001</v>
      </c>
      <c r="F30">
        <v>-1.775931E-2</v>
      </c>
      <c r="G30">
        <v>0.211198886</v>
      </c>
      <c r="H30">
        <v>-1.5165335E-2</v>
      </c>
      <c r="I30">
        <v>1.7106537000000002E-2</v>
      </c>
      <c r="J30">
        <v>8.2844560139999999</v>
      </c>
      <c r="K30">
        <v>4.773986E-3</v>
      </c>
      <c r="L30">
        <v>568.58053692500005</v>
      </c>
      <c r="M30">
        <v>0.98304594300000003</v>
      </c>
      <c r="N30">
        <v>1.3769159</v>
      </c>
      <c r="O30">
        <v>2.3799020000000001E-3</v>
      </c>
      <c r="P30">
        <v>99.999899267999993</v>
      </c>
      <c r="Q30">
        <v>0</v>
      </c>
      <c r="R30">
        <v>12.073000515</v>
      </c>
      <c r="S30">
        <v>0</v>
      </c>
      <c r="T30">
        <v>2.4850002067410002</v>
      </c>
      <c r="U30">
        <v>36.410355867416051</v>
      </c>
      <c r="V30">
        <f t="shared" si="4"/>
        <v>0.63548059170924609</v>
      </c>
      <c r="W30">
        <f t="shared" si="5"/>
        <v>2.861783339715452E-2</v>
      </c>
      <c r="X30">
        <f t="shared" si="6"/>
        <v>2.4978574718764803</v>
      </c>
      <c r="Y30" s="10">
        <f t="shared" si="7"/>
        <v>158.49143574953169</v>
      </c>
    </row>
    <row r="31" spans="1:25">
      <c r="A31" t="s">
        <v>18</v>
      </c>
      <c r="B31">
        <v>8</v>
      </c>
      <c r="D31">
        <v>3.1259557E-2</v>
      </c>
      <c r="E31">
        <v>1.4476543550000001</v>
      </c>
      <c r="F31">
        <v>7.9921902000000003E-2</v>
      </c>
      <c r="G31">
        <v>0.64558368899999996</v>
      </c>
      <c r="H31">
        <v>-2.5132867999999999E-2</v>
      </c>
      <c r="I31">
        <v>7.0722555000000006E-2</v>
      </c>
      <c r="J31">
        <v>8.2672111630000007</v>
      </c>
      <c r="K31">
        <v>6.3751220000000004E-3</v>
      </c>
      <c r="L31">
        <v>565.03726598900005</v>
      </c>
      <c r="M31">
        <v>1.3072878800000001</v>
      </c>
      <c r="N31">
        <v>1.3855503499999999</v>
      </c>
      <c r="O31">
        <v>3.204691E-3</v>
      </c>
      <c r="P31">
        <v>3.7610970140000002</v>
      </c>
      <c r="Q31">
        <v>0</v>
      </c>
      <c r="R31">
        <v>12.22926728</v>
      </c>
      <c r="S31">
        <v>0</v>
      </c>
      <c r="T31">
        <v>2.49100020757463</v>
      </c>
      <c r="U31">
        <v>36.499003082485473</v>
      </c>
      <c r="V31">
        <f t="shared" si="4"/>
        <v>0.637027777484931</v>
      </c>
      <c r="W31">
        <f t="shared" si="5"/>
        <v>2.8842532817747769E-2</v>
      </c>
      <c r="X31">
        <f t="shared" si="6"/>
        <v>2.4926579536644273</v>
      </c>
      <c r="Y31" s="10">
        <f t="shared" si="7"/>
        <v>157.2967658501062</v>
      </c>
    </row>
    <row r="32" spans="1: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>
        <v>2.4970002084082599</v>
      </c>
      <c r="U32">
        <v>36.587655623166533</v>
      </c>
      <c r="V32">
        <f t="shared" si="4"/>
        <v>0.63857505621007371</v>
      </c>
      <c r="W32">
        <f t="shared" si="5"/>
        <v>2.9067551288678002E-2</v>
      </c>
      <c r="X32">
        <f t="shared" si="6"/>
        <v>0</v>
      </c>
      <c r="Y32" s="10">
        <f t="shared" si="7"/>
        <v>156.11896885560012</v>
      </c>
    </row>
    <row r="33" spans="1: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>
        <v>2.5030002092418902</v>
      </c>
      <c r="U33">
        <v>36.676313502394628</v>
      </c>
      <c r="V33">
        <f t="shared" si="4"/>
        <v>0.6401224281104394</v>
      </c>
      <c r="W33">
        <f t="shared" si="5"/>
        <v>2.929288954803589E-2</v>
      </c>
      <c r="X33">
        <f t="shared" si="6"/>
        <v>0</v>
      </c>
      <c r="Y33" s="10">
        <f t="shared" si="7"/>
        <v>154.95769066980262</v>
      </c>
    </row>
    <row r="34" spans="1: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>
        <v>2.50900021007552</v>
      </c>
      <c r="U34">
        <v>36.764976733105918</v>
      </c>
      <c r="V34">
        <f t="shared" si="4"/>
        <v>0.6416698934118068</v>
      </c>
      <c r="W34">
        <f t="shared" si="5"/>
        <v>2.9518548336338025E-2</v>
      </c>
      <c r="X34">
        <f t="shared" si="6"/>
        <v>0</v>
      </c>
      <c r="Y34" s="10">
        <f t="shared" si="7"/>
        <v>153.812587032398</v>
      </c>
    </row>
    <row r="35" spans="1: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>
        <v>2.5150002109091498</v>
      </c>
      <c r="U35">
        <v>36.853645328237356</v>
      </c>
      <c r="V35">
        <f t="shared" si="4"/>
        <v>0.64321745233996819</v>
      </c>
      <c r="W35">
        <f t="shared" si="5"/>
        <v>2.9744528396536053E-2</v>
      </c>
      <c r="X35">
        <f t="shared" si="6"/>
        <v>0</v>
      </c>
      <c r="Y35" s="10">
        <f t="shared" si="7"/>
        <v>152.68332317980403</v>
      </c>
    </row>
    <row r="36" spans="1: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>
        <v>2.5210002117427801</v>
      </c>
      <c r="U36">
        <v>36.942319300726702</v>
      </c>
      <c r="V36">
        <f t="shared" si="4"/>
        <v>0.64476510512073015</v>
      </c>
      <c r="W36">
        <f t="shared" si="5"/>
        <v>2.9970830474025732E-2</v>
      </c>
      <c r="X36">
        <f t="shared" si="6"/>
        <v>0</v>
      </c>
      <c r="Y36" s="10">
        <f t="shared" si="7"/>
        <v>151.5695735199501</v>
      </c>
    </row>
    <row r="37" spans="1: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>
        <v>2.5270002125764099</v>
      </c>
      <c r="U37">
        <v>37.030998663512435</v>
      </c>
      <c r="V37">
        <f t="shared" si="4"/>
        <v>0.64631285197991173</v>
      </c>
      <c r="W37">
        <f t="shared" si="5"/>
        <v>3.0197455316655748E-2</v>
      </c>
      <c r="X37">
        <f t="shared" si="6"/>
        <v>0</v>
      </c>
      <c r="Y37" s="10">
        <f t="shared" si="7"/>
        <v>150.47102132032973</v>
      </c>
    </row>
    <row r="38" spans="1: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>
        <v>2.5330002134100398</v>
      </c>
      <c r="U38">
        <v>37.119683429533893</v>
      </c>
      <c r="V38">
        <f t="shared" si="4"/>
        <v>0.64786069314334704</v>
      </c>
      <c r="W38">
        <f t="shared" si="5"/>
        <v>3.042440367473729E-2</v>
      </c>
      <c r="X38">
        <f t="shared" si="6"/>
        <v>0</v>
      </c>
      <c r="Y38" s="10">
        <f t="shared" si="7"/>
        <v>149.38735840869634</v>
      </c>
    </row>
    <row r="39" spans="1: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>
        <v>2.5390002142436701</v>
      </c>
      <c r="U39">
        <v>37.208373611731183</v>
      </c>
      <c r="V39">
        <f t="shared" si="4"/>
        <v>0.64940862883688333</v>
      </c>
      <c r="W39">
        <f t="shared" si="5"/>
        <v>3.0651676301052831E-2</v>
      </c>
      <c r="X39">
        <f t="shared" si="6"/>
        <v>0</v>
      </c>
      <c r="Y39" s="10">
        <f t="shared" si="7"/>
        <v>148.31828488581527</v>
      </c>
    </row>
    <row r="40" spans="1: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>
        <v>2.5450002150772999</v>
      </c>
      <c r="U40">
        <v>37.297069223045156</v>
      </c>
      <c r="V40">
        <f t="shared" si="4"/>
        <v>0.65095665928638136</v>
      </c>
      <c r="W40">
        <f t="shared" si="5"/>
        <v>3.0879273950865475E-2</v>
      </c>
      <c r="X40">
        <f t="shared" si="6"/>
        <v>0</v>
      </c>
      <c r="Y40" s="10">
        <f t="shared" si="7"/>
        <v>147.26350884970213</v>
      </c>
    </row>
    <row r="41" spans="1: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>
        <v>2.5510002159109302</v>
      </c>
      <c r="U41">
        <v>37.385770276417531</v>
      </c>
      <c r="V41">
        <f t="shared" si="4"/>
        <v>0.65250478471771645</v>
      </c>
      <c r="W41">
        <f t="shared" si="5"/>
        <v>3.1107197381928388E-2</v>
      </c>
      <c r="X41">
        <f t="shared" si="6"/>
        <v>0</v>
      </c>
      <c r="Y41" s="10">
        <f t="shared" si="7"/>
        <v>146.22274613081944</v>
      </c>
    </row>
    <row r="48" spans="1:25" ht="15" thickBot="1"/>
    <row r="49" spans="1:10" ht="17.399999999999999">
      <c r="A49" s="11" t="s">
        <v>0</v>
      </c>
      <c r="B49" s="12" t="s">
        <v>45</v>
      </c>
      <c r="C49" s="12" t="s">
        <v>48</v>
      </c>
      <c r="D49" s="12" t="s">
        <v>32</v>
      </c>
      <c r="E49" s="12" t="s">
        <v>33</v>
      </c>
      <c r="F49" s="12" t="s">
        <v>46</v>
      </c>
      <c r="G49" s="12" t="s">
        <v>31</v>
      </c>
      <c r="H49" s="12" t="s">
        <v>44</v>
      </c>
      <c r="I49" s="13" t="s">
        <v>43</v>
      </c>
    </row>
    <row r="50" spans="1:10">
      <c r="A50" s="14" t="s">
        <v>11</v>
      </c>
      <c r="B50" s="15">
        <v>1</v>
      </c>
      <c r="C50" s="15">
        <v>0.71</v>
      </c>
      <c r="D50" s="16">
        <v>8.3181353910000002</v>
      </c>
      <c r="E50" s="17">
        <v>575.54323654300003</v>
      </c>
      <c r="F50" s="16">
        <v>2.4670002042401098</v>
      </c>
      <c r="G50" s="18">
        <v>2.7945642092692131E-2</v>
      </c>
      <c r="H50" s="17">
        <v>162.18037891609953</v>
      </c>
      <c r="I50" s="19">
        <v>2.5080121861202915</v>
      </c>
      <c r="J50" s="3"/>
    </row>
    <row r="51" spans="1:10">
      <c r="A51" s="14" t="s">
        <v>12</v>
      </c>
      <c r="B51" s="15">
        <v>2</v>
      </c>
      <c r="C51" s="15">
        <v>0.68</v>
      </c>
      <c r="D51" s="16">
        <v>8.3189492440000006</v>
      </c>
      <c r="E51" s="17">
        <v>575.71218794399999</v>
      </c>
      <c r="F51" s="16">
        <v>2.4670002042401098</v>
      </c>
      <c r="G51" s="18">
        <v>2.7945642092692131E-2</v>
      </c>
      <c r="H51" s="17">
        <v>162.18037891609953</v>
      </c>
      <c r="I51" s="19">
        <v>2.5082575720326106</v>
      </c>
      <c r="J51" s="3"/>
    </row>
    <row r="52" spans="1:10">
      <c r="A52" s="14" t="s">
        <v>13</v>
      </c>
      <c r="B52" s="15">
        <v>3</v>
      </c>
      <c r="C52" s="15">
        <v>0.65</v>
      </c>
      <c r="D52" s="16">
        <v>8.314571419</v>
      </c>
      <c r="E52" s="17">
        <v>574.80376528199997</v>
      </c>
      <c r="F52" s="16">
        <v>2.4730002050737401</v>
      </c>
      <c r="G52" s="18">
        <v>2.8169388766692539E-2</v>
      </c>
      <c r="H52" s="17">
        <v>160.93286196563514</v>
      </c>
      <c r="I52" s="19">
        <v>2.5069376081305341</v>
      </c>
      <c r="J52" s="3"/>
    </row>
    <row r="53" spans="1:10">
      <c r="A53" s="14" t="s">
        <v>14</v>
      </c>
      <c r="B53" s="15">
        <v>4</v>
      </c>
      <c r="C53" s="15">
        <v>0.64</v>
      </c>
      <c r="D53" s="16">
        <v>8.302790001</v>
      </c>
      <c r="E53" s="17">
        <v>572.36380325599998</v>
      </c>
      <c r="F53" s="16">
        <v>2.4730002050737401</v>
      </c>
      <c r="G53" s="18">
        <v>2.8169388766692539E-2</v>
      </c>
      <c r="H53" s="17">
        <v>160.93286196563514</v>
      </c>
      <c r="I53" s="19">
        <v>2.5033853769483212</v>
      </c>
      <c r="J53" s="3"/>
    </row>
    <row r="54" spans="1:10">
      <c r="A54" s="14" t="s">
        <v>15</v>
      </c>
      <c r="B54" s="15">
        <v>5</v>
      </c>
      <c r="C54" s="15">
        <v>0.62</v>
      </c>
      <c r="D54" s="16">
        <v>8.2965174180000005</v>
      </c>
      <c r="E54" s="17">
        <v>571.067556674</v>
      </c>
      <c r="F54" s="16">
        <v>2.4790002059073699</v>
      </c>
      <c r="G54" s="18">
        <v>2.8393452291224579E-2</v>
      </c>
      <c r="H54" s="17">
        <v>159.70334283978136</v>
      </c>
      <c r="I54" s="19">
        <v>2.5014941220140159</v>
      </c>
      <c r="J54" s="3"/>
    </row>
    <row r="55" spans="1:10">
      <c r="A55" s="14" t="s">
        <v>16</v>
      </c>
      <c r="B55" s="15">
        <v>6</v>
      </c>
      <c r="C55" s="15">
        <v>0.6</v>
      </c>
      <c r="D55" s="16">
        <v>8.2839568539999995</v>
      </c>
      <c r="E55" s="17">
        <v>568.47776761399996</v>
      </c>
      <c r="F55" s="16">
        <v>2.4790002059073699</v>
      </c>
      <c r="G55" s="18">
        <v>2.8393452291224579E-2</v>
      </c>
      <c r="H55" s="17">
        <v>159.70334283978136</v>
      </c>
      <c r="I55" s="19">
        <v>2.4977069694737204</v>
      </c>
      <c r="J55" s="3"/>
    </row>
    <row r="56" spans="1:10">
      <c r="A56" s="14" t="s">
        <v>17</v>
      </c>
      <c r="B56" s="15">
        <v>7</v>
      </c>
      <c r="C56" s="15">
        <v>0.56999999999999995</v>
      </c>
      <c r="D56" s="16">
        <v>8.2680322779999997</v>
      </c>
      <c r="E56" s="17">
        <v>565.20564450799998</v>
      </c>
      <c r="F56" s="16">
        <v>2.4850002067410002</v>
      </c>
      <c r="G56" s="18">
        <v>2.861783339715452E-2</v>
      </c>
      <c r="H56" s="17">
        <v>158.49143574953169</v>
      </c>
      <c r="I56" s="19">
        <v>2.49290552915213</v>
      </c>
      <c r="J56" s="3"/>
    </row>
    <row r="57" spans="1:10">
      <c r="A57" s="14" t="s">
        <v>18</v>
      </c>
      <c r="B57" s="15">
        <v>8</v>
      </c>
      <c r="C57" s="15">
        <v>0.55000000000000004</v>
      </c>
      <c r="D57" s="16">
        <v>8.2600709590000001</v>
      </c>
      <c r="E57" s="17">
        <v>563.57450014899996</v>
      </c>
      <c r="F57" s="16">
        <v>2.49100020757463</v>
      </c>
      <c r="G57" s="18">
        <v>2.8842532817747769E-2</v>
      </c>
      <c r="H57" s="17">
        <v>157.2967658501062</v>
      </c>
      <c r="I57" s="19">
        <v>2.4905051011558275</v>
      </c>
      <c r="J57" s="3"/>
    </row>
    <row r="58" spans="1:10">
      <c r="A58" s="14" t="s">
        <v>19</v>
      </c>
      <c r="B58" s="15">
        <v>9</v>
      </c>
      <c r="C58" s="15">
        <v>0.53</v>
      </c>
      <c r="D58" s="16">
        <v>8.2455670740000002</v>
      </c>
      <c r="E58" s="17">
        <v>560.61096311799997</v>
      </c>
      <c r="F58" s="16">
        <v>2.4970002084082599</v>
      </c>
      <c r="G58" s="18">
        <v>2.9067551288678002E-2</v>
      </c>
      <c r="H58" s="17">
        <v>156.11896885560012</v>
      </c>
      <c r="I58" s="19">
        <v>2.4861320152878763</v>
      </c>
      <c r="J58" s="3"/>
    </row>
    <row r="59" spans="1:10">
      <c r="A59" s="14" t="s">
        <v>20</v>
      </c>
      <c r="B59" s="15">
        <v>10</v>
      </c>
      <c r="C59" s="15">
        <v>0.51</v>
      </c>
      <c r="D59" s="16">
        <v>8.2278168709999999</v>
      </c>
      <c r="E59" s="17">
        <v>556.99827570599996</v>
      </c>
      <c r="F59" s="16">
        <v>2.5030002092418902</v>
      </c>
      <c r="G59" s="18">
        <v>2.929288954803589E-2</v>
      </c>
      <c r="H59" s="17">
        <v>154.95769066980262</v>
      </c>
      <c r="I59" s="19">
        <v>2.480780127714818</v>
      </c>
      <c r="J59" s="3"/>
    </row>
    <row r="60" spans="1:10">
      <c r="A60" s="14" t="s">
        <v>21</v>
      </c>
      <c r="B60" s="15">
        <v>11</v>
      </c>
      <c r="C60" s="15">
        <v>0.48</v>
      </c>
      <c r="D60" s="16">
        <v>8.2102648729999999</v>
      </c>
      <c r="E60" s="17">
        <v>553.44122332300003</v>
      </c>
      <c r="F60" s="16">
        <v>2.50900021007552</v>
      </c>
      <c r="G60" s="18">
        <v>2.9518548336338025E-2</v>
      </c>
      <c r="H60" s="17">
        <v>153.812587032398</v>
      </c>
      <c r="I60" s="19">
        <v>2.4754880011978115</v>
      </c>
      <c r="J60" s="3"/>
    </row>
    <row r="61" spans="1:10">
      <c r="A61" s="14" t="s">
        <v>22</v>
      </c>
      <c r="B61" s="15">
        <v>12</v>
      </c>
      <c r="C61" s="15">
        <v>0.46</v>
      </c>
      <c r="D61" s="16">
        <v>8.1824413230000008</v>
      </c>
      <c r="E61" s="17">
        <v>547.83364271599999</v>
      </c>
      <c r="F61" s="16">
        <v>2.5150002109091498</v>
      </c>
      <c r="G61" s="18">
        <v>2.9744528396536053E-2</v>
      </c>
      <c r="H61" s="17">
        <v>152.68332317980403</v>
      </c>
      <c r="I61" s="19">
        <v>2.4670988852263855</v>
      </c>
      <c r="J61" s="3"/>
    </row>
    <row r="62" spans="1:10">
      <c r="A62" s="14" t="s">
        <v>23</v>
      </c>
      <c r="B62" s="15">
        <v>13</v>
      </c>
      <c r="C62" s="15">
        <v>0.44</v>
      </c>
      <c r="D62" s="16">
        <v>8.1579812839999999</v>
      </c>
      <c r="E62" s="17">
        <v>542.93534346000001</v>
      </c>
      <c r="F62" s="16">
        <v>2.5210002117427801</v>
      </c>
      <c r="G62" s="18">
        <v>2.9970830474025732E-2</v>
      </c>
      <c r="H62" s="17">
        <v>151.5695735199501</v>
      </c>
      <c r="I62" s="19">
        <v>2.4597239059790703</v>
      </c>
      <c r="J62" s="3"/>
    </row>
    <row r="63" spans="1:10">
      <c r="A63" s="14" t="s">
        <v>24</v>
      </c>
      <c r="B63" s="15">
        <v>14</v>
      </c>
      <c r="C63" s="15">
        <v>0.41</v>
      </c>
      <c r="D63" s="16">
        <v>8.1429047580000002</v>
      </c>
      <c r="E63" s="17">
        <v>539.93075430299996</v>
      </c>
      <c r="F63" s="16">
        <v>2.5270002125764099</v>
      </c>
      <c r="G63" s="18">
        <v>3.0197455316655748E-2</v>
      </c>
      <c r="H63" s="17">
        <v>150.47102132032973</v>
      </c>
      <c r="I63" s="19">
        <v>2.4551781623532491</v>
      </c>
      <c r="J63" s="3"/>
    </row>
    <row r="64" spans="1:10">
      <c r="A64" s="14" t="s">
        <v>25</v>
      </c>
      <c r="B64" s="15">
        <v>15</v>
      </c>
      <c r="C64" s="15">
        <v>0.39</v>
      </c>
      <c r="D64" s="16">
        <v>8.1255042110000009</v>
      </c>
      <c r="E64" s="17">
        <v>536.47681679100003</v>
      </c>
      <c r="F64" s="16">
        <v>2.5330002134100398</v>
      </c>
      <c r="G64" s="18">
        <v>3.042440367473729E-2</v>
      </c>
      <c r="H64" s="17">
        <v>149.38735840869634</v>
      </c>
      <c r="I64" s="19">
        <v>2.4499317000308904</v>
      </c>
      <c r="J64" s="3"/>
    </row>
    <row r="65" spans="1:24">
      <c r="A65" s="14" t="s">
        <v>26</v>
      </c>
      <c r="B65" s="15">
        <v>16</v>
      </c>
      <c r="C65" s="15">
        <v>0.36</v>
      </c>
      <c r="D65" s="16">
        <v>8.0923882720000009</v>
      </c>
      <c r="E65" s="17">
        <v>529.94419102899997</v>
      </c>
      <c r="F65" s="16">
        <v>2.5390002142436701</v>
      </c>
      <c r="G65" s="18">
        <v>3.0651676301052831E-2</v>
      </c>
      <c r="H65" s="17">
        <v>148.31828488581527</v>
      </c>
      <c r="I65" s="19">
        <v>2.4399468687360453</v>
      </c>
      <c r="J65" s="3"/>
    </row>
    <row r="66" spans="1:24">
      <c r="A66" s="14" t="s">
        <v>27</v>
      </c>
      <c r="B66" s="15">
        <v>17</v>
      </c>
      <c r="C66" s="15">
        <v>0.34</v>
      </c>
      <c r="D66" s="16">
        <v>8.0776543150000002</v>
      </c>
      <c r="E66" s="17">
        <v>527.05482139799994</v>
      </c>
      <c r="F66" s="16">
        <v>2.5450002150772999</v>
      </c>
      <c r="G66" s="18">
        <v>3.0879273950865475E-2</v>
      </c>
      <c r="H66" s="17">
        <v>147.26350884970213</v>
      </c>
      <c r="I66" s="19">
        <v>2.4355044135500243</v>
      </c>
      <c r="J66" s="3"/>
    </row>
    <row r="67" spans="1:24" ht="15" thickBot="1">
      <c r="A67" s="20" t="s">
        <v>28</v>
      </c>
      <c r="B67" s="21">
        <v>18</v>
      </c>
      <c r="C67" s="21">
        <v>0.32</v>
      </c>
      <c r="D67" s="22">
        <v>8.0379559109999992</v>
      </c>
      <c r="E67" s="23">
        <v>519.32216526299999</v>
      </c>
      <c r="F67" s="22">
        <v>2.5510002159109302</v>
      </c>
      <c r="G67" s="24">
        <v>3.1107197381928388E-2</v>
      </c>
      <c r="H67" s="23">
        <v>146.22274613081944</v>
      </c>
      <c r="I67" s="25">
        <v>2.4235348943823927</v>
      </c>
      <c r="J67" s="3"/>
    </row>
    <row r="71" spans="1:24">
      <c r="A71" t="s">
        <v>0</v>
      </c>
      <c r="B71" t="s">
        <v>1</v>
      </c>
      <c r="C71" t="s">
        <v>2</v>
      </c>
      <c r="D71" t="s">
        <v>34</v>
      </c>
      <c r="E71" t="s">
        <v>35</v>
      </c>
      <c r="F71" t="s">
        <v>36</v>
      </c>
      <c r="G71" t="s">
        <v>37</v>
      </c>
      <c r="H71" t="s">
        <v>38</v>
      </c>
      <c r="I71" t="s">
        <v>39</v>
      </c>
      <c r="J71" t="s">
        <v>3</v>
      </c>
      <c r="K71" t="s">
        <v>4</v>
      </c>
      <c r="L71" t="s">
        <v>5</v>
      </c>
      <c r="M71" t="s">
        <v>6</v>
      </c>
      <c r="N71" t="s">
        <v>40</v>
      </c>
      <c r="O71" t="s">
        <v>41</v>
      </c>
      <c r="P71" t="s">
        <v>7</v>
      </c>
      <c r="Q71" t="s">
        <v>8</v>
      </c>
      <c r="R71" t="s">
        <v>9</v>
      </c>
      <c r="S71" t="s">
        <v>29</v>
      </c>
      <c r="T71" t="s">
        <v>42</v>
      </c>
      <c r="U71" s="9" t="s">
        <v>47</v>
      </c>
      <c r="V71" t="s">
        <v>30</v>
      </c>
      <c r="W71" t="s">
        <v>43</v>
      </c>
      <c r="X71" t="s">
        <v>49</v>
      </c>
    </row>
    <row r="72" spans="1:24">
      <c r="A72" t="s">
        <v>11</v>
      </c>
      <c r="B72">
        <v>1</v>
      </c>
      <c r="D72">
        <v>0.12854281000000001</v>
      </c>
      <c r="E72">
        <v>0.63307144900000001</v>
      </c>
      <c r="F72">
        <v>7.7226072000000007E-2</v>
      </c>
      <c r="G72">
        <v>0.25681883700000002</v>
      </c>
      <c r="H72">
        <v>-2.4389427000000002E-2</v>
      </c>
      <c r="I72">
        <v>2.4301504000000002E-2</v>
      </c>
      <c r="J72">
        <v>8.3226838900000004</v>
      </c>
      <c r="K72">
        <v>1.5003740000000001E-3</v>
      </c>
      <c r="L72" s="2">
        <v>576.48790371799998</v>
      </c>
      <c r="M72">
        <v>0.31181078499999998</v>
      </c>
      <c r="N72">
        <v>1.3580295040000001</v>
      </c>
      <c r="O72">
        <v>7.3431099999999997E-4</v>
      </c>
      <c r="P72">
        <v>99.999898381999998</v>
      </c>
      <c r="Q72">
        <v>0</v>
      </c>
      <c r="R72">
        <v>8.7045755679999992</v>
      </c>
      <c r="S72">
        <v>2.4670002042401098</v>
      </c>
      <c r="T72">
        <v>36.144446046535201</v>
      </c>
      <c r="U72">
        <f>RADIANS(T72)</f>
        <v>0.6308395898214868</v>
      </c>
      <c r="V72">
        <f>($D$2*TAN(U72/2)^2+$F$2*TAN(U72/2)+$H$2)</f>
        <v>2.794564209269209E-2</v>
      </c>
      <c r="W72">
        <f t="shared" ref="W72:W89" si="8">J72/SQRT(11)</f>
        <v>2.5093836101695923</v>
      </c>
      <c r="X72" s="10">
        <f>((0.94*0.8)/(((((V72)*PI())/180))*(COS(((T72/2)*PI())/180))))/10</f>
        <v>162.18037891609978</v>
      </c>
    </row>
    <row r="73" spans="1:24">
      <c r="A73" t="s">
        <v>12</v>
      </c>
      <c r="B73">
        <v>2</v>
      </c>
      <c r="D73">
        <v>0.134549222</v>
      </c>
      <c r="E73">
        <v>0.802290536</v>
      </c>
      <c r="F73">
        <v>7.3462186999999998E-2</v>
      </c>
      <c r="G73">
        <v>0.32438600499999998</v>
      </c>
      <c r="H73">
        <v>-2.4269371000000001E-2</v>
      </c>
      <c r="I73">
        <v>3.0564312E-2</v>
      </c>
      <c r="J73">
        <v>8.3230892690000005</v>
      </c>
      <c r="K73">
        <v>2.0205919999999999E-3</v>
      </c>
      <c r="L73" s="2">
        <v>576.57214613199994</v>
      </c>
      <c r="M73">
        <v>0.41996425999999998</v>
      </c>
      <c r="N73">
        <v>1.357831083</v>
      </c>
      <c r="O73">
        <v>9.8872200000000004E-4</v>
      </c>
      <c r="P73">
        <v>99.999899514999996</v>
      </c>
      <c r="Q73">
        <v>0</v>
      </c>
      <c r="R73">
        <v>12.032623264</v>
      </c>
      <c r="S73">
        <v>2.4670002042401098</v>
      </c>
      <c r="T73">
        <v>36.144446046535215</v>
      </c>
      <c r="U73">
        <f t="shared" ref="U73:U89" si="9">RADIANS(T73)</f>
        <v>0.63083958982148713</v>
      </c>
      <c r="V73">
        <f t="shared" ref="V73:V89" si="10">($D$2*TAN(U73/2)^2+$F$2*TAN(U73/2)+$H$2)</f>
        <v>2.7945642092692131E-2</v>
      </c>
      <c r="W73">
        <f t="shared" si="8"/>
        <v>2.5095058365369458</v>
      </c>
      <c r="X73" s="10">
        <f t="shared" ref="X73:X89" si="11">((0.94*0.8)/(((((V73)*PI())/180))*(COS(((T73/2)*PI())/180))))/10</f>
        <v>162.18037891609953</v>
      </c>
    </row>
    <row r="74" spans="1:24">
      <c r="A74" t="s">
        <v>13</v>
      </c>
      <c r="B74">
        <v>3</v>
      </c>
      <c r="D74">
        <v>6.8505396999999996E-2</v>
      </c>
      <c r="E74">
        <v>0.75588409899999998</v>
      </c>
      <c r="F74">
        <v>1.5705134999999999E-2</v>
      </c>
      <c r="G74">
        <v>0.327497449</v>
      </c>
      <c r="H74">
        <v>-1.2050772E-2</v>
      </c>
      <c r="I74">
        <v>3.2947423000000003E-2</v>
      </c>
      <c r="J74">
        <v>8.3202411250000008</v>
      </c>
      <c r="K74">
        <v>1.825452E-3</v>
      </c>
      <c r="L74" s="2">
        <v>575.98044329300001</v>
      </c>
      <c r="M74">
        <v>0.379146386</v>
      </c>
      <c r="N74">
        <v>1.3592259790000001</v>
      </c>
      <c r="O74">
        <v>8.9445900000000001E-4</v>
      </c>
      <c r="P74">
        <v>99.999899107999994</v>
      </c>
      <c r="Q74">
        <v>0</v>
      </c>
      <c r="R74">
        <v>11.778635684999999</v>
      </c>
      <c r="S74">
        <v>2.4730002050737401</v>
      </c>
      <c r="T74">
        <v>36.233077362374367</v>
      </c>
      <c r="U74">
        <f t="shared" si="9"/>
        <v>0.63238649810325531</v>
      </c>
      <c r="V74">
        <f t="shared" si="10"/>
        <v>2.8169388766692539E-2</v>
      </c>
      <c r="W74">
        <f t="shared" si="8"/>
        <v>2.5086470888099548</v>
      </c>
      <c r="X74" s="10">
        <f t="shared" si="11"/>
        <v>160.93286196563514</v>
      </c>
    </row>
    <row r="75" spans="1:24">
      <c r="A75" t="s">
        <v>14</v>
      </c>
      <c r="B75">
        <v>4</v>
      </c>
      <c r="D75">
        <v>0.10881124</v>
      </c>
      <c r="E75">
        <v>0.66002925899999998</v>
      </c>
      <c r="F75">
        <v>-2.4798899999999998E-3</v>
      </c>
      <c r="G75">
        <v>0.27798426599999998</v>
      </c>
      <c r="H75">
        <v>-1.1180458000000001E-2</v>
      </c>
      <c r="I75">
        <v>2.7564064999999999E-2</v>
      </c>
      <c r="J75">
        <v>8.3095321270000007</v>
      </c>
      <c r="K75">
        <v>2.236703E-3</v>
      </c>
      <c r="L75" s="2">
        <v>573.75926804300002</v>
      </c>
      <c r="M75">
        <v>0.46336814900000001</v>
      </c>
      <c r="N75">
        <v>1.3644879050000001</v>
      </c>
      <c r="O75">
        <v>1.1016299999999999E-3</v>
      </c>
      <c r="P75">
        <v>99.999896844000006</v>
      </c>
      <c r="Q75">
        <v>0</v>
      </c>
      <c r="R75">
        <v>11.652618588999999</v>
      </c>
      <c r="S75">
        <v>2.4730002050737401</v>
      </c>
      <c r="T75">
        <v>36.233077362374367</v>
      </c>
      <c r="U75">
        <f t="shared" si="9"/>
        <v>0.63238649810325531</v>
      </c>
      <c r="V75">
        <f t="shared" si="10"/>
        <v>2.8169388766692539E-2</v>
      </c>
      <c r="W75">
        <f t="shared" si="8"/>
        <v>2.5054182044238944</v>
      </c>
      <c r="X75" s="10">
        <f t="shared" si="11"/>
        <v>160.93286196563514</v>
      </c>
    </row>
    <row r="76" spans="1:24">
      <c r="A76" t="s">
        <v>15</v>
      </c>
      <c r="B76">
        <v>5</v>
      </c>
      <c r="D76">
        <v>0.100400645</v>
      </c>
      <c r="E76">
        <v>0.69163533099999996</v>
      </c>
      <c r="F76">
        <v>-1.2373627999999999E-2</v>
      </c>
      <c r="G76">
        <v>0.29310255000000002</v>
      </c>
      <c r="H76">
        <v>-7.6435160000000004E-3</v>
      </c>
      <c r="I76">
        <v>2.9335735000000002E-2</v>
      </c>
      <c r="J76">
        <v>8.3016441519999997</v>
      </c>
      <c r="K76">
        <v>2.505668E-3</v>
      </c>
      <c r="L76" s="2">
        <v>572.12686424599997</v>
      </c>
      <c r="M76">
        <v>0.518103384</v>
      </c>
      <c r="N76">
        <v>1.3683810890000001</v>
      </c>
      <c r="O76">
        <v>1.2387990000000001E-3</v>
      </c>
      <c r="P76">
        <v>3.3356913320000001</v>
      </c>
      <c r="Q76">
        <v>0</v>
      </c>
      <c r="R76">
        <v>11.438329810000001</v>
      </c>
      <c r="S76">
        <v>2.4790002059073699</v>
      </c>
      <c r="T76">
        <v>36.321713965023619</v>
      </c>
      <c r="U76">
        <f t="shared" si="9"/>
        <v>0.63393349865726667</v>
      </c>
      <c r="V76">
        <f t="shared" si="10"/>
        <v>2.8393452291224579E-2</v>
      </c>
      <c r="W76">
        <f t="shared" si="8"/>
        <v>2.5030398904756481</v>
      </c>
      <c r="X76" s="10">
        <f t="shared" si="11"/>
        <v>159.70334283978136</v>
      </c>
    </row>
    <row r="77" spans="1:24">
      <c r="A77" t="s">
        <v>16</v>
      </c>
      <c r="B77">
        <v>6</v>
      </c>
      <c r="D77">
        <v>0.17170648799999999</v>
      </c>
      <c r="E77">
        <v>0.82763372999999996</v>
      </c>
      <c r="F77">
        <v>-1.3465148999999999E-2</v>
      </c>
      <c r="G77">
        <v>0.35519305200000001</v>
      </c>
      <c r="H77">
        <v>-1.1841067E-2</v>
      </c>
      <c r="I77">
        <v>3.6240489000000001E-2</v>
      </c>
      <c r="J77">
        <v>8.2943136519999996</v>
      </c>
      <c r="K77">
        <v>3.5426300000000002E-3</v>
      </c>
      <c r="L77" s="2">
        <v>570.61260731200002</v>
      </c>
      <c r="M77">
        <v>0.73122561200000002</v>
      </c>
      <c r="N77">
        <v>1.372012416</v>
      </c>
      <c r="O77">
        <v>1.7576720000000001E-3</v>
      </c>
      <c r="P77">
        <v>3.3993844040000001</v>
      </c>
      <c r="Q77">
        <v>0</v>
      </c>
      <c r="R77">
        <v>11.469419039</v>
      </c>
      <c r="S77">
        <v>2.4790002059073699</v>
      </c>
      <c r="T77">
        <v>36.321713965023619</v>
      </c>
      <c r="U77">
        <f t="shared" si="9"/>
        <v>0.63393349865726667</v>
      </c>
      <c r="V77">
        <f t="shared" si="10"/>
        <v>2.8393452291224579E-2</v>
      </c>
      <c r="W77">
        <f t="shared" si="8"/>
        <v>2.5008296615642207</v>
      </c>
      <c r="X77" s="10">
        <f t="shared" si="11"/>
        <v>159.70334283978136</v>
      </c>
    </row>
    <row r="78" spans="1:24">
      <c r="A78" t="s">
        <v>17</v>
      </c>
      <c r="B78">
        <v>7</v>
      </c>
      <c r="D78">
        <v>0.290009342</v>
      </c>
      <c r="E78">
        <v>1.0830590090000001</v>
      </c>
      <c r="F78">
        <v>-5.5155817000000003E-2</v>
      </c>
      <c r="G78">
        <v>0.46291286500000001</v>
      </c>
      <c r="H78">
        <v>-7.8279000000000005E-3</v>
      </c>
      <c r="I78">
        <v>4.6299336000000003E-2</v>
      </c>
      <c r="J78">
        <v>8.2861351610000007</v>
      </c>
      <c r="K78">
        <v>3.5562969999999999E-3</v>
      </c>
      <c r="L78" s="2">
        <v>568.92633765699998</v>
      </c>
      <c r="M78">
        <v>0.73259972699999998</v>
      </c>
      <c r="N78">
        <v>1.3760789929999999</v>
      </c>
      <c r="O78">
        <v>1.7714289999999999E-3</v>
      </c>
      <c r="P78">
        <v>99.999899262</v>
      </c>
      <c r="Q78">
        <v>0</v>
      </c>
      <c r="R78">
        <v>12.138145583</v>
      </c>
      <c r="S78">
        <v>2.4850002067410002</v>
      </c>
      <c r="T78">
        <v>36.410355867416051</v>
      </c>
      <c r="U78">
        <f t="shared" si="9"/>
        <v>0.63548059170924609</v>
      </c>
      <c r="V78">
        <f t="shared" si="10"/>
        <v>2.861783339715452E-2</v>
      </c>
      <c r="W78">
        <f t="shared" si="8"/>
        <v>2.4983637537461942</v>
      </c>
      <c r="X78" s="10">
        <f t="shared" si="11"/>
        <v>158.49143574953169</v>
      </c>
    </row>
    <row r="79" spans="1:24">
      <c r="A79" t="s">
        <v>18</v>
      </c>
      <c r="B79">
        <v>8</v>
      </c>
      <c r="D79">
        <v>0.32277183799999998</v>
      </c>
      <c r="E79">
        <v>1.766231906</v>
      </c>
      <c r="F79">
        <v>-3.2150703000000003E-2</v>
      </c>
      <c r="G79">
        <v>0.71689968199999998</v>
      </c>
      <c r="H79">
        <v>-1.2105358E-2</v>
      </c>
      <c r="I79">
        <v>6.8073430000000004E-2</v>
      </c>
      <c r="J79">
        <v>8.27527495</v>
      </c>
      <c r="K79">
        <v>1.2722250000000001E-3</v>
      </c>
      <c r="L79" s="2">
        <v>566.69228095799997</v>
      </c>
      <c r="M79">
        <v>0.26139278199999999</v>
      </c>
      <c r="N79">
        <v>1.3815038740000001</v>
      </c>
      <c r="O79">
        <v>6.3704199999999999E-4</v>
      </c>
      <c r="P79">
        <v>4.1085979779999997</v>
      </c>
      <c r="Q79">
        <v>0</v>
      </c>
      <c r="R79">
        <v>12.432940249</v>
      </c>
      <c r="S79">
        <v>2.49100020757463</v>
      </c>
      <c r="T79">
        <v>36.499003082485473</v>
      </c>
      <c r="U79">
        <f t="shared" si="9"/>
        <v>0.637027777484931</v>
      </c>
      <c r="V79">
        <f t="shared" si="10"/>
        <v>2.8842532817747769E-2</v>
      </c>
      <c r="W79">
        <f t="shared" si="8"/>
        <v>2.4950892769251856</v>
      </c>
      <c r="X79" s="10">
        <f t="shared" si="11"/>
        <v>157.2967658501062</v>
      </c>
    </row>
    <row r="80" spans="1:24">
      <c r="A80" t="s">
        <v>19</v>
      </c>
      <c r="B80">
        <v>9</v>
      </c>
      <c r="D80">
        <v>0.189246476</v>
      </c>
      <c r="E80">
        <v>1.5659949049999999</v>
      </c>
      <c r="F80">
        <v>6.7676790000000004E-3</v>
      </c>
      <c r="G80">
        <v>0.678726049</v>
      </c>
      <c r="H80">
        <v>-1.9468854000000001E-2</v>
      </c>
      <c r="I80">
        <v>7.1266886000000002E-2</v>
      </c>
      <c r="J80">
        <v>8.2573933240000006</v>
      </c>
      <c r="K80">
        <v>5.3924339999999998E-3</v>
      </c>
      <c r="L80" s="2">
        <v>563.02660251600003</v>
      </c>
      <c r="M80">
        <v>1.103152321</v>
      </c>
      <c r="N80">
        <v>1.3904983849999999</v>
      </c>
      <c r="O80">
        <v>2.7236220000000002E-3</v>
      </c>
      <c r="P80">
        <v>5.4207651070000002</v>
      </c>
      <c r="Q80">
        <v>0</v>
      </c>
      <c r="R80">
        <v>12.024739161999999</v>
      </c>
      <c r="S80">
        <v>2.4970002084082599</v>
      </c>
      <c r="T80">
        <v>36.587655623166533</v>
      </c>
      <c r="U80">
        <f t="shared" si="9"/>
        <v>0.63857505621007371</v>
      </c>
      <c r="V80">
        <f t="shared" si="10"/>
        <v>2.9067551288678002E-2</v>
      </c>
      <c r="W80">
        <f t="shared" si="8"/>
        <v>2.4896977638266891</v>
      </c>
      <c r="X80" s="10">
        <f t="shared" si="11"/>
        <v>156.11896885560012</v>
      </c>
    </row>
    <row r="81" spans="1:24">
      <c r="A81" t="s">
        <v>20</v>
      </c>
      <c r="B81">
        <v>10</v>
      </c>
      <c r="D81">
        <v>-2.5751781000000001E-2</v>
      </c>
      <c r="E81">
        <v>2.076484588</v>
      </c>
      <c r="F81">
        <v>2.8246739E-2</v>
      </c>
      <c r="G81">
        <v>0.88327414599999998</v>
      </c>
      <c r="H81">
        <v>-2.2951547999999999E-2</v>
      </c>
      <c r="I81">
        <v>9.0684371E-2</v>
      </c>
      <c r="J81">
        <v>8.2436215740000005</v>
      </c>
      <c r="K81">
        <v>6.2938849999999999E-3</v>
      </c>
      <c r="L81" s="2">
        <v>560.21423675300002</v>
      </c>
      <c r="M81">
        <v>1.2832745240000001</v>
      </c>
      <c r="N81">
        <v>1.3974789110000001</v>
      </c>
      <c r="O81">
        <v>3.2002240000000002E-3</v>
      </c>
      <c r="P81">
        <v>99.999899673000002</v>
      </c>
      <c r="Q81">
        <v>0</v>
      </c>
      <c r="R81">
        <v>12.706411431999999</v>
      </c>
      <c r="S81">
        <v>2.5030002092418902</v>
      </c>
      <c r="T81">
        <v>36.676313502394628</v>
      </c>
      <c r="U81">
        <f t="shared" si="9"/>
        <v>0.6401224281104394</v>
      </c>
      <c r="V81">
        <f t="shared" si="10"/>
        <v>2.929288954803589E-2</v>
      </c>
      <c r="W81">
        <f t="shared" si="8"/>
        <v>2.4855454249670004</v>
      </c>
      <c r="X81" s="10">
        <f t="shared" si="11"/>
        <v>154.95769066980262</v>
      </c>
    </row>
    <row r="82" spans="1:24">
      <c r="A82" t="s">
        <v>21</v>
      </c>
      <c r="B82">
        <v>11</v>
      </c>
      <c r="D82">
        <v>-5.8942944999999997E-2</v>
      </c>
      <c r="E82">
        <v>2.3699856690000001</v>
      </c>
      <c r="F82">
        <v>-1.6753476E-2</v>
      </c>
      <c r="G82">
        <v>0.97766257700000003</v>
      </c>
      <c r="H82">
        <v>-2.2169312E-2</v>
      </c>
      <c r="I82">
        <v>9.5839797000000004E-2</v>
      </c>
      <c r="J82">
        <v>8.2318532720000004</v>
      </c>
      <c r="K82">
        <v>2.1619289999999999E-3</v>
      </c>
      <c r="L82" s="2">
        <v>557.81843434699999</v>
      </c>
      <c r="M82">
        <v>0.43954291699999998</v>
      </c>
      <c r="N82">
        <v>1.403481014</v>
      </c>
      <c r="O82">
        <v>1.1055660000000001E-3</v>
      </c>
      <c r="P82">
        <v>99.999899687999999</v>
      </c>
      <c r="Q82">
        <v>0</v>
      </c>
      <c r="R82">
        <v>12.421291374999999</v>
      </c>
      <c r="S82">
        <v>2.50900021007552</v>
      </c>
      <c r="T82">
        <v>36.764976733105918</v>
      </c>
      <c r="U82">
        <f t="shared" si="9"/>
        <v>0.6416698934118068</v>
      </c>
      <c r="V82">
        <f t="shared" si="10"/>
        <v>2.9518548336338025E-2</v>
      </c>
      <c r="W82">
        <f t="shared" si="8"/>
        <v>2.4819971484075829</v>
      </c>
      <c r="X82" s="10">
        <f t="shared" si="11"/>
        <v>153.812587032398</v>
      </c>
    </row>
    <row r="83" spans="1:24">
      <c r="A83" t="s">
        <v>22</v>
      </c>
      <c r="B83">
        <v>12</v>
      </c>
      <c r="D83">
        <v>-0.41735668100000001</v>
      </c>
      <c r="E83">
        <v>2.9349922190000002</v>
      </c>
      <c r="F83">
        <v>-4.5846271000000001E-2</v>
      </c>
      <c r="G83">
        <v>1.1510525570000001</v>
      </c>
      <c r="H83">
        <v>-6.1212640000000004E-3</v>
      </c>
      <c r="I83">
        <v>0.10893697300000001</v>
      </c>
      <c r="J83">
        <v>8.2085291799999993</v>
      </c>
      <c r="K83">
        <v>2.427701E-3</v>
      </c>
      <c r="L83" s="2">
        <v>553.09029638799996</v>
      </c>
      <c r="M83">
        <v>0.49078424500000001</v>
      </c>
      <c r="N83">
        <v>1.4154787870000001</v>
      </c>
      <c r="O83">
        <v>1.2556469999999999E-3</v>
      </c>
      <c r="P83">
        <v>99.999899701999993</v>
      </c>
      <c r="Q83">
        <v>0</v>
      </c>
      <c r="R83">
        <v>11.808729042</v>
      </c>
      <c r="S83">
        <v>2.5150002109091498</v>
      </c>
      <c r="T83">
        <v>36.853645328237356</v>
      </c>
      <c r="U83">
        <f t="shared" si="9"/>
        <v>0.64321745233996819</v>
      </c>
      <c r="V83">
        <f t="shared" si="10"/>
        <v>2.9744528396536053E-2</v>
      </c>
      <c r="W83">
        <f t="shared" si="8"/>
        <v>2.4749646700676071</v>
      </c>
      <c r="X83" s="10">
        <f t="shared" si="11"/>
        <v>152.68332317980403</v>
      </c>
    </row>
    <row r="84" spans="1:24">
      <c r="A84" t="s">
        <v>23</v>
      </c>
      <c r="B84">
        <v>13</v>
      </c>
      <c r="D84">
        <v>-0.88383157099999998</v>
      </c>
      <c r="E84">
        <v>3.544989213</v>
      </c>
      <c r="F84">
        <v>-5.1355033000000001E-2</v>
      </c>
      <c r="G84">
        <v>1.3301294319999999</v>
      </c>
      <c r="H84">
        <v>5.6345730000000004E-3</v>
      </c>
      <c r="I84">
        <v>0.12259732399999999</v>
      </c>
      <c r="J84">
        <v>8.1812861150000007</v>
      </c>
      <c r="K84">
        <v>2.4437209999999998E-3</v>
      </c>
      <c r="L84" s="2">
        <v>547.60164370699999</v>
      </c>
      <c r="M84">
        <v>0.49074901900000001</v>
      </c>
      <c r="N84">
        <v>1.429666238</v>
      </c>
      <c r="O84">
        <v>1.2808520000000001E-3</v>
      </c>
      <c r="P84">
        <v>99.999899776000007</v>
      </c>
      <c r="Q84">
        <v>0</v>
      </c>
      <c r="R84">
        <v>11.402699033999999</v>
      </c>
      <c r="S84">
        <v>2.5210002117427801</v>
      </c>
      <c r="T84">
        <v>36.942319300726702</v>
      </c>
      <c r="U84">
        <f t="shared" si="9"/>
        <v>0.64476510512073015</v>
      </c>
      <c r="V84">
        <f t="shared" si="10"/>
        <v>2.9970830474025732E-2</v>
      </c>
      <c r="W84">
        <f t="shared" si="8"/>
        <v>2.4667505769090381</v>
      </c>
      <c r="X84" s="10">
        <f t="shared" si="11"/>
        <v>151.5695735199501</v>
      </c>
    </row>
    <row r="85" spans="1:24">
      <c r="A85" t="s">
        <v>24</v>
      </c>
      <c r="B85">
        <v>14</v>
      </c>
      <c r="D85">
        <v>-0.99999998700000003</v>
      </c>
      <c r="E85">
        <v>3.6316615749999999</v>
      </c>
      <c r="F85">
        <v>-0.31409620300000002</v>
      </c>
      <c r="G85">
        <v>1.3444462639999999</v>
      </c>
      <c r="H85">
        <v>3.8217411999999999E-2</v>
      </c>
      <c r="I85">
        <v>0.123088026</v>
      </c>
      <c r="J85">
        <v>8.1480104289999993</v>
      </c>
      <c r="K85">
        <v>2.455558E-3</v>
      </c>
      <c r="L85" s="2">
        <v>540.94701496200003</v>
      </c>
      <c r="M85">
        <v>0.489123009</v>
      </c>
      <c r="N85">
        <v>1.4472537240000001</v>
      </c>
      <c r="O85">
        <v>1.3082110000000001E-3</v>
      </c>
      <c r="P85">
        <v>99.999899694000007</v>
      </c>
      <c r="Q85">
        <v>0</v>
      </c>
      <c r="R85">
        <v>10.500451254</v>
      </c>
      <c r="S85">
        <v>2.5270002125764099</v>
      </c>
      <c r="T85">
        <v>37.030998663512435</v>
      </c>
      <c r="U85">
        <f t="shared" si="9"/>
        <v>0.64631285197991173</v>
      </c>
      <c r="V85">
        <f t="shared" si="10"/>
        <v>3.0197455316655748E-2</v>
      </c>
      <c r="W85">
        <f t="shared" si="8"/>
        <v>2.4567175800814303</v>
      </c>
      <c r="X85" s="10">
        <f t="shared" si="11"/>
        <v>150.47102132032973</v>
      </c>
    </row>
    <row r="86" spans="1:24">
      <c r="A86" t="s">
        <v>25</v>
      </c>
      <c r="B86">
        <v>15</v>
      </c>
      <c r="D86">
        <v>-1</v>
      </c>
      <c r="E86">
        <v>3.8190000230000001</v>
      </c>
      <c r="F86">
        <v>-0.294793362</v>
      </c>
      <c r="G86">
        <v>1.414781775</v>
      </c>
      <c r="H86">
        <v>4.2773955000000002E-2</v>
      </c>
      <c r="I86">
        <v>0.129452752</v>
      </c>
      <c r="J86">
        <v>8.1290462100000003</v>
      </c>
      <c r="K86">
        <v>2.6673869999999998E-3</v>
      </c>
      <c r="L86" s="2">
        <v>537.17869153499998</v>
      </c>
      <c r="M86">
        <v>0.52884677899999999</v>
      </c>
      <c r="N86">
        <v>1.4574062489999999</v>
      </c>
      <c r="O86">
        <v>1.434371E-3</v>
      </c>
      <c r="P86">
        <v>99.999899650000003</v>
      </c>
      <c r="Q86">
        <v>0</v>
      </c>
      <c r="R86">
        <v>10.953050602999999</v>
      </c>
      <c r="S86">
        <v>2.5330002134100398</v>
      </c>
      <c r="T86">
        <v>37.119683429533893</v>
      </c>
      <c r="U86">
        <f t="shared" si="9"/>
        <v>0.64786069314334704</v>
      </c>
      <c r="V86">
        <f t="shared" si="10"/>
        <v>3.042440367473729E-2</v>
      </c>
      <c r="W86">
        <f t="shared" si="8"/>
        <v>2.4509996529118734</v>
      </c>
      <c r="X86" s="10">
        <f t="shared" si="11"/>
        <v>149.38735840869634</v>
      </c>
    </row>
    <row r="87" spans="1:24">
      <c r="A87" t="s">
        <v>26</v>
      </c>
      <c r="B87">
        <v>16</v>
      </c>
      <c r="D87">
        <v>-0.99997558600000003</v>
      </c>
      <c r="E87">
        <v>3.122543276</v>
      </c>
      <c r="F87">
        <v>-0.44082133000000001</v>
      </c>
      <c r="G87">
        <v>1.1316413759999999</v>
      </c>
      <c r="H87">
        <v>6.0936158999999997E-2</v>
      </c>
      <c r="I87">
        <v>0.101832149</v>
      </c>
      <c r="J87">
        <v>8.1064750280000002</v>
      </c>
      <c r="K87">
        <v>2.3690460000000001E-3</v>
      </c>
      <c r="L87" s="2">
        <v>532.71649878599999</v>
      </c>
      <c r="M87">
        <v>0.46709177000000002</v>
      </c>
      <c r="N87">
        <v>1.4696139189999999</v>
      </c>
      <c r="O87">
        <v>1.2881870000000001E-3</v>
      </c>
      <c r="P87">
        <v>1.6734074729999999</v>
      </c>
      <c r="Q87">
        <v>0</v>
      </c>
      <c r="R87">
        <v>8.7978979440000007</v>
      </c>
      <c r="S87">
        <v>2.5390002142436701</v>
      </c>
      <c r="T87">
        <v>37.208373611731183</v>
      </c>
      <c r="U87">
        <f t="shared" si="9"/>
        <v>0.64940862883688333</v>
      </c>
      <c r="V87">
        <f t="shared" si="10"/>
        <v>3.0651676301052831E-2</v>
      </c>
      <c r="W87">
        <f t="shared" si="8"/>
        <v>2.4441941854783442</v>
      </c>
      <c r="X87" s="10">
        <f t="shared" si="11"/>
        <v>148.31828488581527</v>
      </c>
    </row>
    <row r="88" spans="1:24">
      <c r="A88" t="s">
        <v>27</v>
      </c>
      <c r="B88">
        <v>17</v>
      </c>
      <c r="D88">
        <v>-0.99999968800000005</v>
      </c>
      <c r="E88">
        <v>2.8722526469999998</v>
      </c>
      <c r="F88">
        <v>-0.43015662100000002</v>
      </c>
      <c r="G88">
        <v>1.050415611</v>
      </c>
      <c r="H88">
        <v>6.2485956000000002E-2</v>
      </c>
      <c r="I88">
        <v>9.5016708000000005E-2</v>
      </c>
      <c r="J88">
        <v>8.0901864519999993</v>
      </c>
      <c r="K88">
        <v>2.28334E-3</v>
      </c>
      <c r="L88" s="2">
        <v>529.51173857900005</v>
      </c>
      <c r="M88">
        <v>0.44838636399999998</v>
      </c>
      <c r="N88">
        <v>1.478508454</v>
      </c>
      <c r="O88">
        <v>1.2516140000000001E-3</v>
      </c>
      <c r="P88">
        <v>99.999899705000004</v>
      </c>
      <c r="Q88">
        <v>0</v>
      </c>
      <c r="R88">
        <v>8.8769294710000004</v>
      </c>
      <c r="S88">
        <v>2.5450002150772999</v>
      </c>
      <c r="T88">
        <v>37.297069223045156</v>
      </c>
      <c r="U88">
        <f t="shared" si="9"/>
        <v>0.65095665928638136</v>
      </c>
      <c r="V88">
        <f t="shared" si="10"/>
        <v>3.0879273950865475E-2</v>
      </c>
      <c r="W88">
        <f t="shared" si="8"/>
        <v>2.4392829950273267</v>
      </c>
      <c r="X88" s="10">
        <f t="shared" si="11"/>
        <v>147.26350884970213</v>
      </c>
    </row>
    <row r="89" spans="1:24">
      <c r="A89" t="s">
        <v>28</v>
      </c>
      <c r="B89">
        <v>18</v>
      </c>
      <c r="D89">
        <v>-0.99999694800000005</v>
      </c>
      <c r="E89">
        <v>2.4081807199999998</v>
      </c>
      <c r="F89">
        <v>-0.26120991799999999</v>
      </c>
      <c r="G89">
        <v>0.90167491099999997</v>
      </c>
      <c r="H89">
        <v>4.2791993E-2</v>
      </c>
      <c r="I89">
        <v>8.2776893000000004E-2</v>
      </c>
      <c r="J89">
        <v>8.0469065420000003</v>
      </c>
      <c r="K89">
        <v>1.5780849999999999E-3</v>
      </c>
      <c r="L89" s="2">
        <v>521.05896466700005</v>
      </c>
      <c r="M89">
        <v>0.30658644299999999</v>
      </c>
      <c r="N89">
        <v>1.502493259</v>
      </c>
      <c r="O89">
        <v>8.8378899999999995E-4</v>
      </c>
      <c r="P89">
        <v>99.999899628999998</v>
      </c>
      <c r="Q89">
        <v>0</v>
      </c>
      <c r="R89">
        <v>8.3604549529999996</v>
      </c>
      <c r="S89">
        <v>2.5510002159109302</v>
      </c>
      <c r="T89">
        <v>37.385770276417503</v>
      </c>
      <c r="U89">
        <f t="shared" si="9"/>
        <v>0.652504784717716</v>
      </c>
      <c r="V89">
        <f t="shared" si="10"/>
        <v>3.1107197381928318E-2</v>
      </c>
      <c r="W89">
        <f t="shared" si="8"/>
        <v>2.4262336111700225</v>
      </c>
      <c r="X89" s="10">
        <f t="shared" si="11"/>
        <v>146.22274613081973</v>
      </c>
    </row>
    <row r="91" spans="1:24" ht="29.4" customHeight="1"/>
    <row r="93" spans="1:24" ht="15" thickBot="1">
      <c r="A93" s="27" t="s">
        <v>50</v>
      </c>
      <c r="B93" s="27"/>
      <c r="C93" s="27"/>
      <c r="D93" s="27"/>
      <c r="E93" s="27"/>
      <c r="F93" s="27"/>
      <c r="G93" s="27"/>
      <c r="H93" s="27"/>
      <c r="I93" s="27"/>
    </row>
    <row r="94" spans="1:24" ht="17.399999999999999">
      <c r="A94" s="11" t="s">
        <v>0</v>
      </c>
      <c r="B94" s="12" t="s">
        <v>45</v>
      </c>
      <c r="C94" s="12" t="s">
        <v>48</v>
      </c>
      <c r="D94" s="12" t="s">
        <v>32</v>
      </c>
      <c r="E94" s="12" t="s">
        <v>33</v>
      </c>
      <c r="F94" s="12" t="s">
        <v>46</v>
      </c>
      <c r="G94" s="12" t="s">
        <v>31</v>
      </c>
      <c r="H94" s="12" t="s">
        <v>44</v>
      </c>
      <c r="I94" s="13" t="s">
        <v>43</v>
      </c>
    </row>
    <row r="95" spans="1:24">
      <c r="A95" s="14" t="s">
        <v>11</v>
      </c>
      <c r="B95" s="15">
        <v>1</v>
      </c>
      <c r="C95" s="15">
        <v>0.71</v>
      </c>
      <c r="D95" s="16">
        <v>8.3226838900000004</v>
      </c>
      <c r="E95" s="17">
        <v>576.48790371799998</v>
      </c>
      <c r="F95" s="16">
        <v>2.4670002042401098</v>
      </c>
      <c r="G95" s="18">
        <v>2.7945642092692131E-2</v>
      </c>
      <c r="H95" s="17">
        <v>162.18037891609978</v>
      </c>
      <c r="I95" s="19">
        <v>2.5093836101695923</v>
      </c>
    </row>
    <row r="96" spans="1:24">
      <c r="A96" s="14" t="s">
        <v>12</v>
      </c>
      <c r="B96" s="15">
        <v>2</v>
      </c>
      <c r="C96" s="15">
        <v>0.68</v>
      </c>
      <c r="D96" s="16">
        <v>8.3230892690000005</v>
      </c>
      <c r="E96" s="17">
        <v>576.57214613199994</v>
      </c>
      <c r="F96" s="16">
        <v>2.4670002042401098</v>
      </c>
      <c r="G96" s="18">
        <v>2.7945642092692131E-2</v>
      </c>
      <c r="H96" s="17">
        <v>162.18037891609953</v>
      </c>
      <c r="I96" s="19">
        <v>2.5095058365369458</v>
      </c>
    </row>
    <row r="97" spans="1:9">
      <c r="A97" s="14" t="s">
        <v>13</v>
      </c>
      <c r="B97" s="15">
        <v>3</v>
      </c>
      <c r="C97" s="15">
        <v>0.65</v>
      </c>
      <c r="D97" s="16">
        <v>8.3202411250000008</v>
      </c>
      <c r="E97" s="17">
        <v>575.98044329300001</v>
      </c>
      <c r="F97" s="16">
        <v>2.4730002050737401</v>
      </c>
      <c r="G97" s="18">
        <v>2.8169388766692539E-2</v>
      </c>
      <c r="H97" s="17">
        <v>160.93286196563514</v>
      </c>
      <c r="I97" s="19">
        <v>2.5086470888099548</v>
      </c>
    </row>
    <row r="98" spans="1:9">
      <c r="A98" s="14" t="s">
        <v>14</v>
      </c>
      <c r="B98" s="15">
        <v>4</v>
      </c>
      <c r="C98" s="15">
        <v>0.64</v>
      </c>
      <c r="D98" s="16">
        <v>8.3095321270000007</v>
      </c>
      <c r="E98" s="17">
        <v>573.75926804300002</v>
      </c>
      <c r="F98" s="16">
        <v>2.4730002050737401</v>
      </c>
      <c r="G98" s="18">
        <v>2.8169388766692539E-2</v>
      </c>
      <c r="H98" s="17">
        <v>160.93286196563514</v>
      </c>
      <c r="I98" s="19">
        <v>2.5054182044238944</v>
      </c>
    </row>
    <row r="99" spans="1:9">
      <c r="A99" s="14" t="s">
        <v>15</v>
      </c>
      <c r="B99" s="15">
        <v>5</v>
      </c>
      <c r="C99" s="15">
        <v>0.62</v>
      </c>
      <c r="D99" s="16">
        <v>8.3016441519999997</v>
      </c>
      <c r="E99" s="17">
        <v>572.12686424599997</v>
      </c>
      <c r="F99" s="16">
        <v>2.4790002059073699</v>
      </c>
      <c r="G99" s="18">
        <v>2.8393452291224579E-2</v>
      </c>
      <c r="H99" s="17">
        <v>159.70334283978136</v>
      </c>
      <c r="I99" s="19">
        <v>2.5030398904756481</v>
      </c>
    </row>
    <row r="100" spans="1:9">
      <c r="A100" s="14" t="s">
        <v>16</v>
      </c>
      <c r="B100" s="15">
        <v>6</v>
      </c>
      <c r="C100" s="15">
        <v>0.6</v>
      </c>
      <c r="D100" s="16">
        <v>8.2943136519999996</v>
      </c>
      <c r="E100" s="17">
        <v>570.61260731200002</v>
      </c>
      <c r="F100" s="16">
        <v>2.4790002059073699</v>
      </c>
      <c r="G100" s="18">
        <v>2.8393452291224579E-2</v>
      </c>
      <c r="H100" s="17">
        <v>159.70334283978136</v>
      </c>
      <c r="I100" s="19">
        <v>2.5008296615642207</v>
      </c>
    </row>
    <row r="101" spans="1:9">
      <c r="A101" s="14" t="s">
        <v>17</v>
      </c>
      <c r="B101" s="15">
        <v>7</v>
      </c>
      <c r="C101" s="15">
        <v>0.56999999999999995</v>
      </c>
      <c r="D101" s="16">
        <v>8.2861351610000007</v>
      </c>
      <c r="E101" s="17">
        <v>568.92633765699998</v>
      </c>
      <c r="F101" s="16">
        <v>2.4850002067410002</v>
      </c>
      <c r="G101" s="18">
        <v>2.861783339715452E-2</v>
      </c>
      <c r="H101" s="17">
        <v>158.49143574953169</v>
      </c>
      <c r="I101" s="19">
        <v>2.4983637537461942</v>
      </c>
    </row>
    <row r="102" spans="1:9">
      <c r="A102" s="14" t="s">
        <v>18</v>
      </c>
      <c r="B102" s="15">
        <v>8</v>
      </c>
      <c r="C102" s="15">
        <v>0.55000000000000004</v>
      </c>
      <c r="D102" s="16">
        <v>8.27527495</v>
      </c>
      <c r="E102" s="17">
        <v>566.69228095799997</v>
      </c>
      <c r="F102" s="16">
        <v>2.49100020757463</v>
      </c>
      <c r="G102" s="18">
        <v>2.8842532817747769E-2</v>
      </c>
      <c r="H102" s="17">
        <v>157.2967658501062</v>
      </c>
      <c r="I102" s="19">
        <v>2.4950892769251856</v>
      </c>
    </row>
    <row r="103" spans="1:9">
      <c r="A103" s="14" t="s">
        <v>19</v>
      </c>
      <c r="B103" s="15">
        <v>9</v>
      </c>
      <c r="C103" s="15">
        <v>0.53</v>
      </c>
      <c r="D103" s="16">
        <v>8.2573933240000006</v>
      </c>
      <c r="E103" s="17">
        <v>563.02660251600003</v>
      </c>
      <c r="F103" s="16">
        <v>2.4970002084082599</v>
      </c>
      <c r="G103" s="18">
        <v>2.9067551288678002E-2</v>
      </c>
      <c r="H103" s="17">
        <v>156.11896885560012</v>
      </c>
      <c r="I103" s="19">
        <v>2.4896977638266891</v>
      </c>
    </row>
    <row r="104" spans="1:9">
      <c r="A104" s="14" t="s">
        <v>20</v>
      </c>
      <c r="B104" s="15">
        <v>10</v>
      </c>
      <c r="C104" s="15">
        <v>0.51</v>
      </c>
      <c r="D104" s="16">
        <v>8.2436215740000005</v>
      </c>
      <c r="E104" s="17">
        <v>560.21423675300002</v>
      </c>
      <c r="F104" s="16">
        <v>2.5030002092418902</v>
      </c>
      <c r="G104" s="18">
        <v>2.929288954803589E-2</v>
      </c>
      <c r="H104" s="17">
        <v>154.95769066980262</v>
      </c>
      <c r="I104" s="19">
        <v>2.4855454249670004</v>
      </c>
    </row>
    <row r="105" spans="1:9">
      <c r="A105" s="14" t="s">
        <v>21</v>
      </c>
      <c r="B105" s="15">
        <v>11</v>
      </c>
      <c r="C105" s="15">
        <v>0.48</v>
      </c>
      <c r="D105" s="16">
        <v>8.2318532720000004</v>
      </c>
      <c r="E105" s="17">
        <v>557.81843434699999</v>
      </c>
      <c r="F105" s="16">
        <v>2.50900021007552</v>
      </c>
      <c r="G105" s="18">
        <v>2.9518548336338025E-2</v>
      </c>
      <c r="H105" s="17">
        <v>153.812587032398</v>
      </c>
      <c r="I105" s="19">
        <v>2.4819971484075829</v>
      </c>
    </row>
    <row r="106" spans="1:9">
      <c r="A106" s="14" t="s">
        <v>22</v>
      </c>
      <c r="B106" s="15">
        <v>12</v>
      </c>
      <c r="C106" s="15">
        <v>0.46</v>
      </c>
      <c r="D106" s="16">
        <v>8.2085291799999993</v>
      </c>
      <c r="E106" s="17">
        <v>553.09029638799996</v>
      </c>
      <c r="F106" s="16">
        <v>2.5150002109091498</v>
      </c>
      <c r="G106" s="18">
        <v>2.9744528396536053E-2</v>
      </c>
      <c r="H106" s="17">
        <v>152.68332317980403</v>
      </c>
      <c r="I106" s="19">
        <v>2.4749646700676071</v>
      </c>
    </row>
    <row r="107" spans="1:9">
      <c r="A107" s="14" t="s">
        <v>23</v>
      </c>
      <c r="B107" s="15">
        <v>13</v>
      </c>
      <c r="C107" s="15">
        <v>0.44</v>
      </c>
      <c r="D107" s="16">
        <v>8.1812861150000007</v>
      </c>
      <c r="E107" s="17">
        <v>547.60164370699999</v>
      </c>
      <c r="F107" s="16">
        <v>2.5210002117427801</v>
      </c>
      <c r="G107" s="18">
        <v>2.9970830474025732E-2</v>
      </c>
      <c r="H107" s="17">
        <v>151.5695735199501</v>
      </c>
      <c r="I107" s="19">
        <v>2.4667505769090381</v>
      </c>
    </row>
    <row r="108" spans="1:9">
      <c r="A108" s="14" t="s">
        <v>24</v>
      </c>
      <c r="B108" s="15">
        <v>14</v>
      </c>
      <c r="C108" s="15">
        <v>0.41</v>
      </c>
      <c r="D108" s="16">
        <v>8.1480104289999993</v>
      </c>
      <c r="E108" s="17">
        <v>540.94701496200003</v>
      </c>
      <c r="F108" s="16">
        <v>2.5270002125764099</v>
      </c>
      <c r="G108" s="18">
        <v>3.0197455316655748E-2</v>
      </c>
      <c r="H108" s="17">
        <v>150.47102132032973</v>
      </c>
      <c r="I108" s="19">
        <v>2.4567175800814303</v>
      </c>
    </row>
    <row r="109" spans="1:9">
      <c r="A109" s="14" t="s">
        <v>25</v>
      </c>
      <c r="B109" s="15">
        <v>15</v>
      </c>
      <c r="C109" s="15">
        <v>0.39</v>
      </c>
      <c r="D109" s="16">
        <v>8.1290462100000003</v>
      </c>
      <c r="E109" s="17">
        <v>537.17869153499998</v>
      </c>
      <c r="F109" s="16">
        <v>2.5330002134100398</v>
      </c>
      <c r="G109" s="18">
        <v>3.042440367473729E-2</v>
      </c>
      <c r="H109" s="17">
        <v>149.38735840869634</v>
      </c>
      <c r="I109" s="19">
        <v>2.4509996529118734</v>
      </c>
    </row>
    <row r="110" spans="1:9">
      <c r="A110" s="14" t="s">
        <v>26</v>
      </c>
      <c r="B110" s="15">
        <v>16</v>
      </c>
      <c r="C110" s="15">
        <v>0.36</v>
      </c>
      <c r="D110" s="16">
        <v>8.1064750280000002</v>
      </c>
      <c r="E110" s="17">
        <v>532.71649878599999</v>
      </c>
      <c r="F110" s="16">
        <v>2.5390002142436701</v>
      </c>
      <c r="G110" s="18">
        <v>3.0651676301052831E-2</v>
      </c>
      <c r="H110" s="17">
        <v>148.31828488581527</v>
      </c>
      <c r="I110" s="19">
        <v>2.4441941854783442</v>
      </c>
    </row>
    <row r="111" spans="1:9">
      <c r="A111" s="14" t="s">
        <v>27</v>
      </c>
      <c r="B111" s="15">
        <v>17</v>
      </c>
      <c r="C111" s="15">
        <v>0.34</v>
      </c>
      <c r="D111" s="16">
        <v>8.0901864519999993</v>
      </c>
      <c r="E111" s="17">
        <v>529.51173857900005</v>
      </c>
      <c r="F111" s="16">
        <v>2.5450002150772999</v>
      </c>
      <c r="G111" s="18">
        <v>3.0879273950865475E-2</v>
      </c>
      <c r="H111" s="17">
        <v>147.26350884970213</v>
      </c>
      <c r="I111" s="19">
        <v>2.4392829950273267</v>
      </c>
    </row>
    <row r="112" spans="1:9" ht="15" thickBot="1">
      <c r="A112" s="20" t="s">
        <v>28</v>
      </c>
      <c r="B112" s="21">
        <v>18</v>
      </c>
      <c r="C112" s="21">
        <v>0.32</v>
      </c>
      <c r="D112" s="22">
        <v>8.0469065420000003</v>
      </c>
      <c r="E112" s="23">
        <v>521.05896466700005</v>
      </c>
      <c r="F112" s="22">
        <v>2.5510002159109302</v>
      </c>
      <c r="G112" s="24">
        <v>3.1107197381928388E-2</v>
      </c>
      <c r="H112" s="23">
        <v>146.22274613081973</v>
      </c>
      <c r="I112" s="25">
        <v>2.4262336111700225</v>
      </c>
    </row>
  </sheetData>
  <mergeCells count="1">
    <mergeCell ref="A93:I93"/>
  </mergeCells>
  <pageMargins left="0.7" right="0.7" top="0.75" bottom="0.75" header="0.3" footer="0.3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Origin95.Graph" shapeId="1026" r:id="rId4">
          <objectPr defaultSize="0" autoPict="0" r:id="rId5">
            <anchor moveWithCells="1">
              <from>
                <xdr:col>9</xdr:col>
                <xdr:colOff>708660</xdr:colOff>
                <xdr:row>91</xdr:row>
                <xdr:rowOff>38100</xdr:rowOff>
              </from>
              <to>
                <xdr:col>19</xdr:col>
                <xdr:colOff>114300</xdr:colOff>
                <xdr:row>119</xdr:row>
                <xdr:rowOff>30480</xdr:rowOff>
              </to>
            </anchor>
          </objectPr>
        </oleObject>
      </mc:Choice>
      <mc:Fallback>
        <oleObject progId="Origin95.Graph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D99DBCABC0FA48A76A15E2549936E7" ma:contentTypeVersion="13" ma:contentTypeDescription="Create a new document." ma:contentTypeScope="" ma:versionID="efa2d631e2bec5e30b5f51d31869cced">
  <xsd:schema xmlns:xsd="http://www.w3.org/2001/XMLSchema" xmlns:xs="http://www.w3.org/2001/XMLSchema" xmlns:p="http://schemas.microsoft.com/office/2006/metadata/properties" xmlns:ns3="4b27417a-5f96-4f42-8730-2d7f692b2b74" xmlns:ns4="a204b757-9e73-4a56-bb1e-959dfe1288ad" targetNamespace="http://schemas.microsoft.com/office/2006/metadata/properties" ma:root="true" ma:fieldsID="d37d4f2b1cbee9ae3323ddffd2f25823" ns3:_="" ns4:_="">
    <xsd:import namespace="4b27417a-5f96-4f42-8730-2d7f692b2b74"/>
    <xsd:import namespace="a204b757-9e73-4a56-bb1e-959dfe1288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7417a-5f96-4f42-8730-2d7f692b2b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4b757-9e73-4a56-bb1e-959dfe1288a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848323-3901-47A3-9D60-DA098263F5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A3A391-AC3E-4E67-9F2C-615BC58EE45F}">
  <ds:schemaRefs>
    <ds:schemaRef ds:uri="http://purl.org/dc/dcmitype/"/>
    <ds:schemaRef ds:uri="a204b757-9e73-4a56-bb1e-959dfe1288ad"/>
    <ds:schemaRef ds:uri="http://purl.org/dc/elements/1.1/"/>
    <ds:schemaRef ds:uri="http://schemas.microsoft.com/office/2006/metadata/properties"/>
    <ds:schemaRef ds:uri="4b27417a-5f96-4f42-8730-2d7f692b2b7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1897987-FFFE-4882-B28C-AB9A4410B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7417a-5f96-4f42-8730-2d7f692b2b74"/>
    <ds:schemaRef ds:uri="a204b757-9e73-4a56-bb1e-959dfe128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2020-06-22T11:00:12Z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0x01010044D99DBCABC0FA48A76A15E2549936E7</vt:lpwstr>
  </property>
</Properties>
</file>